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3"/>
  </bookViews>
  <sheets>
    <sheet name="说明" sheetId="1" r:id="rId1"/>
    <sheet name="汇总" sheetId="2" r:id="rId2"/>
    <sheet name="100章" sheetId="3" r:id="rId3"/>
    <sheet name="600章" sheetId="4" r:id="rId4"/>
  </sheets>
  <definedNames>
    <definedName name="_xlnm.Print_Titles" localSheetId="3">'600章'!$1:$5</definedName>
  </definedNames>
  <calcPr fullCalcOnLoad="1"/>
</workbook>
</file>

<file path=xl/sharedStrings.xml><?xml version="1.0" encoding="utf-8"?>
<sst xmlns="http://schemas.openxmlformats.org/spreadsheetml/2006/main" count="121" uniqueCount="97">
  <si>
    <t>南昌东管理中心交通安全设施养护工程施工工程量清单说明</t>
  </si>
  <si>
    <t>1. 工程量清单说明</t>
  </si>
  <si>
    <t>1.1  本工程量清单是根据询比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</si>
  <si>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本工程量清单应与询比采购文件中的投标人须知、通用合同条款、专用合同条款、技术规范及图纸等一起阅读和理解。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</si>
  <si>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供应商按技术规范规定的计量方法，以监理人认可的尺寸、断面计量，按本工程量清单的单价和总额价计算支付金额；或者，根据具体情况，按合同条款第15.4款的规定，由监理人确定的单价或总额价计算支付额。</t>
  </si>
  <si>
    <t>1.4工程量清单第100章和第600章是按第七章“技术规范”的相应章次编码的，因此，工程量清单中第100章和第600章工程子目的范围与计量等应与第七章“技术规范”相应章节的范围、计量与支付条款结合起来理解或解释。</t>
  </si>
  <si>
    <t>1.5 对作业和材料的一般说明或规定，未重复写入工程量清单内，在给工程量清单各子目标价前，应参阅第七章“技术规范”的有关内容。</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</si>
  <si>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</si>
  <si>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</si>
  <si>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 投标报价说明</t>
  </si>
  <si>
    <t>2.1 工程量清单中的每一子目须填入单价或价格，且只允许有一个报价。</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</si>
  <si>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</si>
  <si>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</si>
  <si>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</si>
  <si>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r>
      <t>2.5 投标人在投标报价时，应按工程量清单第100章至第600章合计金额的</t>
    </r>
    <r>
      <rPr>
        <b/>
        <sz val="10.5"/>
        <rFont val="宋体"/>
        <family val="0"/>
      </rPr>
      <t>3%</t>
    </r>
    <r>
      <rPr>
        <sz val="10.5"/>
        <rFont val="宋体"/>
        <family val="0"/>
      </rPr>
      <t>以</t>
    </r>
    <r>
      <rPr>
        <sz val="10.5"/>
        <rFont val="宋体"/>
        <family val="0"/>
      </rPr>
      <t>“不可预见费”的名称列入投标报价汇总表中。</t>
    </r>
  </si>
  <si>
    <r>
      <t>2.6</t>
    </r>
    <r>
      <rPr>
        <sz val="10.5"/>
        <rFont val="宋体"/>
        <family val="0"/>
      </rPr>
      <t>投标人在投标报价时，对列入工程量清单100章</t>
    </r>
    <r>
      <rPr>
        <sz val="10.5"/>
        <rFont val="宋体"/>
        <family val="0"/>
      </rPr>
      <t>102-3</t>
    </r>
    <r>
      <rPr>
        <sz val="10.5"/>
        <rFont val="宋体"/>
        <family val="0"/>
      </rPr>
      <t>安全生产费（含交通维护费）支付子目的报价等于招标人公布的最高投标限价的</t>
    </r>
    <r>
      <rPr>
        <b/>
        <sz val="10.5"/>
        <rFont val="宋体"/>
        <family val="0"/>
      </rPr>
      <t>2.0%</t>
    </r>
    <r>
      <rPr>
        <sz val="10.5"/>
        <rFont val="宋体"/>
        <family val="0"/>
      </rPr>
      <t>。</t>
    </r>
    <r>
      <rPr>
        <sz val="10.5"/>
        <rFont val="宋体"/>
        <family val="0"/>
      </rPr>
      <t>在该项工作内容发生并经监理人审核后，按专用合同条款、专用技术规范和工程量清单计量规则的有关规定计量与支付。</t>
    </r>
  </si>
  <si>
    <t>2.7响应人用于本合同工程的各类装备的提供、运输、维护、拆卸、拼装等支付的费用，已包括在工程量清单的单价与总额价之中。</t>
  </si>
  <si>
    <t>2.8工程量清单中各项金额均以人民币（元）结算。</t>
  </si>
  <si>
    <t>2.9在工程量清单中标明的不可预见费，除合同另有规定外，应由监理人按合同条款第15.6条的规定，结合工程具体情况，报经发包人批准后指令全部或部分地使用，或者根本不予动用。</t>
  </si>
  <si>
    <r>
      <t>2.10</t>
    </r>
    <r>
      <rPr>
        <b/>
        <sz val="10.5"/>
        <rFont val="宋体"/>
        <family val="0"/>
      </rPr>
      <t>拆除护栏等材料的相关要求</t>
    </r>
  </si>
  <si>
    <r>
      <t>拆除护栏等材料包括</t>
    </r>
    <r>
      <rPr>
        <sz val="10.5"/>
        <rFont val="宋体"/>
        <family val="0"/>
      </rPr>
      <t>原</t>
    </r>
    <r>
      <rPr>
        <sz val="10.5"/>
        <rFont val="宋体"/>
        <family val="0"/>
      </rPr>
      <t>有旧护栏、立柱和防眩板</t>
    </r>
    <r>
      <rPr>
        <sz val="10.5"/>
        <rFont val="宋体"/>
        <family val="0"/>
      </rPr>
      <t>等相关配件的拆除并运送至发包人指定地点存储（</t>
    </r>
    <r>
      <rPr>
        <b/>
        <sz val="10.5"/>
        <rFont val="宋体"/>
        <family val="0"/>
      </rPr>
      <t>旧</t>
    </r>
    <r>
      <rPr>
        <sz val="10.5"/>
        <rFont val="宋体"/>
        <family val="0"/>
      </rPr>
      <t>护栏、立柱和防眩板</t>
    </r>
    <r>
      <rPr>
        <b/>
        <sz val="10.5"/>
        <rFont val="宋体"/>
        <family val="0"/>
      </rPr>
      <t>及配件等归发包人所有</t>
    </r>
    <r>
      <rPr>
        <sz val="10.5"/>
        <rFont val="宋体"/>
        <family val="0"/>
      </rPr>
      <t>），相关费用均已列入相关子目的综合单价。</t>
    </r>
  </si>
  <si>
    <t>3. 计日工说明</t>
  </si>
  <si>
    <t>本项目不使用计日工。</t>
  </si>
  <si>
    <t>4. 其他说明</t>
  </si>
  <si>
    <t>4.1工程量清单采用固化清单。</t>
  </si>
  <si>
    <t>南昌东管理中心2020年交通安全设施养护工程工程量清单汇总表</t>
  </si>
  <si>
    <t>标段：JA</t>
  </si>
  <si>
    <t>序号</t>
  </si>
  <si>
    <t>章次</t>
  </si>
  <si>
    <t>科目名称</t>
  </si>
  <si>
    <t>投标报价（元）</t>
  </si>
  <si>
    <t>备注</t>
  </si>
  <si>
    <t>总则</t>
  </si>
  <si>
    <t>交通安全设施</t>
  </si>
  <si>
    <t>100章-600章合计</t>
  </si>
  <si>
    <t>不可预见费（4=3*3%）</t>
  </si>
  <si>
    <t>合计（5=3+4）</t>
  </si>
  <si>
    <t>南昌东管理中心2020年交通安全设施养护工程工程量清单</t>
  </si>
  <si>
    <t>子目号</t>
  </si>
  <si>
    <t>项目名称</t>
  </si>
  <si>
    <t>计量规则</t>
  </si>
  <si>
    <t>单位</t>
  </si>
  <si>
    <t>工程量</t>
  </si>
  <si>
    <t>投标综合价(元)</t>
  </si>
  <si>
    <t>单价</t>
  </si>
  <si>
    <t>合价</t>
  </si>
  <si>
    <t>第100章  总则</t>
  </si>
  <si>
    <t>通则</t>
  </si>
  <si>
    <t>总额</t>
  </si>
  <si>
    <t>102-3</t>
  </si>
  <si>
    <t>安全生产费（含交通维护费，按控制上限价的2.0%计取）</t>
  </si>
  <si>
    <t>按投标价的 2%（若招标人公布了最高投标限价时， 按最高投标限价的2%）以总额为单位计量。</t>
  </si>
  <si>
    <t>合计（元）</t>
  </si>
  <si>
    <t>第600章 交通安全设施</t>
  </si>
  <si>
    <t>602-3</t>
  </si>
  <si>
    <t>波形梁钢护栏</t>
  </si>
  <si>
    <t>602-3-a</t>
  </si>
  <si>
    <r>
      <t>路侧波形梁钢护栏</t>
    </r>
    <r>
      <rPr>
        <sz val="10"/>
        <color indexed="8"/>
        <rFont val="宋体"/>
        <family val="0"/>
      </rPr>
      <t>（Gr-SB-2E）</t>
    </r>
  </si>
  <si>
    <t>依据图纸所示位置、防撞等级、构造形式代号，按图示长度以米为单位计量</t>
  </si>
  <si>
    <t>m</t>
  </si>
  <si>
    <t>602-3-d</t>
  </si>
  <si>
    <t>拆除波形梁护栏</t>
  </si>
  <si>
    <t>932</t>
  </si>
  <si>
    <t>隔离栅和防落物网</t>
  </si>
  <si>
    <t>603-5-a</t>
  </si>
  <si>
    <t>防落物网（2*1.2米）</t>
  </si>
  <si>
    <t>1.按图纸设计以米为单位计量；2.立柱、安装网片的支架，
预埋件及紧固件、防雷接地等不另行计量</t>
  </si>
  <si>
    <t>820</t>
  </si>
  <si>
    <t>603-5-b</t>
  </si>
  <si>
    <t>防落物网（2*2米）</t>
  </si>
  <si>
    <t>1.按图纸设计以米为单位计量；2.立柱、安装网片的支架，预埋件及紧固件、防雷接地等不另行计量</t>
  </si>
  <si>
    <t>410</t>
  </si>
  <si>
    <t>道路交通标志</t>
  </si>
  <si>
    <t>604-1-a</t>
  </si>
  <si>
    <t>单柱式铝合金标志牌[40×60cm（桥上）]</t>
  </si>
  <si>
    <t>依据图纸所示位置和断面尺寸，分不同规格的标志板面， 按安装就位的标志数量以块 为单位计量</t>
  </si>
  <si>
    <t>块</t>
  </si>
  <si>
    <t>80</t>
  </si>
  <si>
    <t>604-1-b</t>
  </si>
  <si>
    <t>单柱式铝合金标志牌[△130+130*60]</t>
  </si>
  <si>
    <t>依据图纸所示位置和断面尺 寸，分不同规格的标志板面， 按安装就位的标志数量以块 为单位计量</t>
  </si>
  <si>
    <t>28</t>
  </si>
  <si>
    <t>道路交通标线</t>
  </si>
  <si>
    <t>605-5-a</t>
  </si>
  <si>
    <t>圆形轮廓标</t>
  </si>
  <si>
    <t>依据图纸所示位置，分不同类型，按图示轮廓标数量以个为单位计量</t>
  </si>
  <si>
    <t>个</t>
  </si>
  <si>
    <t>260</t>
  </si>
  <si>
    <t>605-5-b</t>
  </si>
  <si>
    <t>桥式轮廓标（含拆除原轮廓标）</t>
  </si>
  <si>
    <t>605-5-c</t>
  </si>
  <si>
    <t>轮廓标（De-Rbw-At1）</t>
  </si>
  <si>
    <t>防眩设施</t>
  </si>
  <si>
    <t>606-1</t>
  </si>
  <si>
    <t>防眩板（含拆除原防眩板）</t>
  </si>
  <si>
    <t>依据图纸所示位置和断面尺寸，分不同类型，按图示防眩板数量以套为单位计量</t>
  </si>
  <si>
    <t>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</si>
</sst>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_ "/>
    <numFmt numFmtId="181" formatCode="0_ ;[Red]\-0\ "/>
  </numFmts>
  <fonts count="60">
    <font>
      <sz val="10"/>
      <name val="Arial"/>
      <family val="2"/>
    </font>
    <font>
      <sz val="10"/>
      <name val="宋体"/>
      <family val="0"/>
    </font>
    <font>
      <b/>
      <sz val="12"/>
      <name val="宋体"/>
      <family val="0"/>
    </font>
    <font>
      <b/>
      <sz val="10"/>
      <name val="宋体"/>
      <family val="0"/>
    </font>
    <font>
      <b/>
      <sz val="18"/>
      <name val="宋体"/>
      <family val="0"/>
    </font>
    <font>
      <sz val="11"/>
      <name val="宋体"/>
      <family val="0"/>
    </font>
    <font>
      <b/>
      <sz val="10"/>
      <color indexed="8"/>
      <name val="宋体"/>
      <family val="0"/>
    </font>
    <font>
      <sz val="10"/>
      <color indexed="8"/>
      <name val="宋体"/>
      <family val="0"/>
    </font>
    <font>
      <sz val="10"/>
      <color indexed="8"/>
      <name val="Arial Narrow"/>
      <family val="2"/>
    </font>
    <font>
      <b/>
      <sz val="10"/>
      <name val="Arial"/>
      <family val="2"/>
    </font>
    <font>
      <sz val="12"/>
      <name val="宋体"/>
      <family val="0"/>
    </font>
    <font>
      <sz val="16"/>
      <color indexed="8"/>
      <name val="黑体"/>
      <family val="3"/>
    </font>
    <font>
      <sz val="10"/>
      <color indexed="10"/>
      <name val="Arial"/>
      <family val="2"/>
    </font>
    <font>
      <b/>
      <sz val="14"/>
      <name val="宋体"/>
      <family val="0"/>
    </font>
    <font>
      <sz val="10.5"/>
      <name val="宋体"/>
      <family val="0"/>
    </font>
    <font>
      <sz val="11"/>
      <name val="Arial"/>
      <family val="2"/>
    </font>
    <font>
      <sz val="11"/>
      <color indexed="8"/>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name val="Calibri"/>
      <family val="0"/>
    </font>
    <font>
      <sz val="16"/>
      <color theme="1"/>
      <name val="黑体"/>
      <family val="3"/>
    </font>
    <font>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76">
    <xf numFmtId="0" fontId="0" fillId="0" borderId="0" xfId="0" applyAlignment="1">
      <alignment/>
    </xf>
    <xf numFmtId="0" fontId="2"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xf>
    <xf numFmtId="0" fontId="0" fillId="0" borderId="0" xfId="0" applyAlignment="1">
      <alignment horizontal="center" vertical="center"/>
    </xf>
    <xf numFmtId="0" fontId="0" fillId="0" borderId="0" xfId="0"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49" fontId="56"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1"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7" fillId="33" borderId="9" xfId="0"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center" vertical="center" wrapText="1"/>
    </xf>
    <xf numFmtId="0" fontId="1" fillId="34" borderId="9" xfId="0" applyFont="1" applyFill="1" applyBorder="1" applyAlignment="1" applyProtection="1">
      <alignment horizontal="center" vertical="center" wrapText="1"/>
      <protection/>
    </xf>
    <xf numFmtId="0" fontId="57" fillId="34" borderId="9" xfId="0" applyFont="1" applyFill="1" applyBorder="1" applyAlignment="1" applyProtection="1">
      <alignment horizontal="center" vertical="center" wrapText="1"/>
      <protection/>
    </xf>
    <xf numFmtId="0" fontId="8" fillId="33" borderId="9"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left" vertical="center" wrapText="1"/>
    </xf>
    <xf numFmtId="0" fontId="0" fillId="0" borderId="9" xfId="0" applyBorder="1" applyAlignment="1">
      <alignment horizontal="center" vertical="center" wrapText="1"/>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49" fontId="56"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1" fillId="0" borderId="0" xfId="0" applyFont="1" applyAlignment="1">
      <alignment horizontal="center" vertical="center" wrapText="1"/>
    </xf>
    <xf numFmtId="0" fontId="10" fillId="0" borderId="0" xfId="0" applyFont="1" applyFill="1" applyAlignment="1">
      <alignment vertical="center"/>
    </xf>
    <xf numFmtId="0" fontId="1" fillId="0" borderId="0" xfId="0" applyFont="1" applyFill="1" applyAlignment="1">
      <alignment vertical="center"/>
    </xf>
    <xf numFmtId="49" fontId="58" fillId="0" borderId="0" xfId="0" applyNumberFormat="1" applyFont="1" applyFill="1" applyAlignment="1">
      <alignment horizontal="center" vertical="center" wrapText="1"/>
    </xf>
    <xf numFmtId="0" fontId="1" fillId="0" borderId="9" xfId="0" applyFont="1" applyFill="1" applyBorder="1" applyAlignment="1">
      <alignment horizontal="center" vertical="center"/>
    </xf>
    <xf numFmtId="180"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181" fontId="7" fillId="0" borderId="9" xfId="0" applyNumberFormat="1" applyFont="1" applyFill="1" applyBorder="1" applyAlignment="1">
      <alignment horizontal="center" vertical="center" wrapText="1"/>
    </xf>
    <xf numFmtId="0" fontId="0" fillId="0" borderId="0" xfId="0" applyFont="1" applyFill="1" applyBorder="1" applyAlignment="1" applyProtection="1">
      <alignment/>
      <protection locked="0"/>
    </xf>
    <xf numFmtId="0" fontId="59" fillId="0" borderId="0" xfId="0" applyFont="1" applyFill="1" applyBorder="1" applyAlignment="1" applyProtection="1">
      <alignment/>
      <protection locked="0"/>
    </xf>
    <xf numFmtId="0" fontId="13" fillId="0" borderId="0" xfId="0" applyFont="1" applyFill="1" applyBorder="1" applyAlignment="1" applyProtection="1">
      <alignment horizontal="center"/>
      <protection/>
    </xf>
    <xf numFmtId="0" fontId="2" fillId="0" borderId="0" xfId="0" applyFont="1" applyFill="1" applyAlignment="1" applyProtection="1">
      <alignment horizontal="justify"/>
      <protection/>
    </xf>
    <xf numFmtId="0" fontId="14" fillId="0" borderId="0" xfId="0" applyFont="1" applyFill="1" applyAlignment="1" applyProtection="1">
      <alignment horizontal="justify"/>
      <protection/>
    </xf>
    <xf numFmtId="0" fontId="0" fillId="0" borderId="0" xfId="0" applyFont="1" applyFill="1" applyBorder="1" applyAlignment="1" applyProtection="1">
      <alignment/>
      <protection/>
    </xf>
    <xf numFmtId="0" fontId="14" fillId="0" borderId="0" xfId="0" applyFont="1" applyFill="1" applyAlignment="1" applyProtection="1">
      <alignment horizontal="justify"/>
      <protection/>
    </xf>
    <xf numFmtId="0" fontId="14" fillId="0" borderId="0" xfId="0" applyFont="1" applyFill="1" applyAlignment="1" applyProtection="1">
      <alignment horizontal="left" indent="2"/>
      <protection/>
    </xf>
    <xf numFmtId="0" fontId="5"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zoomScaleSheetLayoutView="100" workbookViewId="0" topLeftCell="A16">
      <selection activeCell="B13" sqref="B13"/>
    </sheetView>
  </sheetViews>
  <sheetFormatPr defaultColWidth="9.00390625" defaultRowHeight="12.75"/>
  <cols>
    <col min="1" max="1" width="97.7109375" style="66" customWidth="1"/>
    <col min="2" max="2" width="9.140625" style="67" bestFit="1" customWidth="1"/>
    <col min="3" max="16384" width="9.140625" style="66" bestFit="1" customWidth="1"/>
  </cols>
  <sheetData>
    <row r="1" spans="1:2" s="66" customFormat="1" ht="18.75">
      <c r="A1" s="68" t="s">
        <v>0</v>
      </c>
      <c r="B1" s="67"/>
    </row>
    <row r="2" spans="1:2" s="66" customFormat="1" ht="14.25">
      <c r="A2" s="69" t="s">
        <v>1</v>
      </c>
      <c r="B2" s="67"/>
    </row>
    <row r="3" spans="1:2" s="66" customFormat="1" ht="38.25">
      <c r="A3" s="70" t="s">
        <v>2</v>
      </c>
      <c r="B3" s="67"/>
    </row>
    <row r="4" spans="1:2" s="66" customFormat="1" ht="25.5">
      <c r="A4" s="70" t="s">
        <v>3</v>
      </c>
      <c r="B4" s="67"/>
    </row>
    <row r="5" spans="1:6" s="66" customFormat="1" ht="51">
      <c r="A5" s="70" t="s">
        <v>4</v>
      </c>
      <c r="B5" s="67"/>
      <c r="F5" s="71"/>
    </row>
    <row r="6" spans="1:2" s="66" customFormat="1" ht="38.25">
      <c r="A6" s="70" t="s">
        <v>5</v>
      </c>
      <c r="B6" s="67"/>
    </row>
    <row r="7" spans="1:2" s="66" customFormat="1" ht="25.5">
      <c r="A7" s="70" t="s">
        <v>6</v>
      </c>
      <c r="B7" s="67"/>
    </row>
    <row r="8" spans="1:2" s="66" customFormat="1" ht="25.5">
      <c r="A8" s="70" t="s">
        <v>7</v>
      </c>
      <c r="B8" s="67"/>
    </row>
    <row r="9" spans="1:2" s="66" customFormat="1" ht="25.5">
      <c r="A9" s="70" t="s">
        <v>8</v>
      </c>
      <c r="B9" s="67"/>
    </row>
    <row r="10" spans="1:2" s="66" customFormat="1" ht="14.25">
      <c r="A10" s="69" t="s">
        <v>9</v>
      </c>
      <c r="B10" s="67"/>
    </row>
    <row r="11" spans="1:2" s="66" customFormat="1" ht="12.75">
      <c r="A11" s="70" t="s">
        <v>10</v>
      </c>
      <c r="B11" s="67"/>
    </row>
    <row r="12" spans="1:2" s="66" customFormat="1" ht="38.25">
      <c r="A12" s="70" t="s">
        <v>11</v>
      </c>
      <c r="B12" s="67"/>
    </row>
    <row r="13" spans="1:2" s="66" customFormat="1" ht="25.5">
      <c r="A13" s="70" t="s">
        <v>12</v>
      </c>
      <c r="B13" s="67"/>
    </row>
    <row r="14" spans="1:2" s="66" customFormat="1" ht="25.5">
      <c r="A14" s="70" t="s">
        <v>13</v>
      </c>
      <c r="B14" s="67"/>
    </row>
    <row r="15" spans="1:2" s="66" customFormat="1" ht="25.5">
      <c r="A15" s="70" t="s">
        <v>14</v>
      </c>
      <c r="B15" s="67"/>
    </row>
    <row r="16" spans="1:2" s="66" customFormat="1" ht="38.25">
      <c r="A16" s="70" t="s">
        <v>15</v>
      </c>
      <c r="B16" s="67"/>
    </row>
    <row r="17" spans="1:2" s="66" customFormat="1" ht="27" customHeight="1">
      <c r="A17" s="72" t="s">
        <v>16</v>
      </c>
      <c r="B17" s="67"/>
    </row>
    <row r="18" spans="1:2" s="66" customFormat="1" ht="12.75">
      <c r="A18" s="72" t="s">
        <v>17</v>
      </c>
      <c r="B18" s="67"/>
    </row>
    <row r="19" spans="1:2" s="66" customFormat="1" ht="25.5">
      <c r="A19" s="70" t="s">
        <v>18</v>
      </c>
      <c r="B19" s="67"/>
    </row>
    <row r="20" spans="1:2" s="66" customFormat="1" ht="12.75">
      <c r="A20" s="73" t="s">
        <v>19</v>
      </c>
      <c r="B20" s="67"/>
    </row>
    <row r="21" spans="1:2" s="66" customFormat="1" ht="25.5">
      <c r="A21" s="70" t="s">
        <v>20</v>
      </c>
      <c r="B21" s="67"/>
    </row>
    <row r="22" spans="1:2" s="66" customFormat="1" ht="14.25">
      <c r="A22" s="69" t="s">
        <v>21</v>
      </c>
      <c r="B22" s="67"/>
    </row>
    <row r="23" spans="1:2" s="66" customFormat="1" ht="12.75">
      <c r="A23" s="70" t="s">
        <v>22</v>
      </c>
      <c r="B23" s="67"/>
    </row>
    <row r="24" spans="1:2" s="66" customFormat="1" ht="14.25">
      <c r="A24" s="69" t="s">
        <v>23</v>
      </c>
      <c r="B24" s="67"/>
    </row>
    <row r="25" spans="1:2" s="66" customFormat="1" ht="12.75">
      <c r="A25" s="72" t="s">
        <v>24</v>
      </c>
      <c r="B25" s="67"/>
    </row>
    <row r="26" spans="1:2" s="66" customFormat="1" ht="13.5">
      <c r="A26" s="74"/>
      <c r="B26" s="67"/>
    </row>
    <row r="27" spans="1:2" s="66" customFormat="1" ht="13.5">
      <c r="A27" s="74"/>
      <c r="B27" s="67"/>
    </row>
    <row r="28" spans="1:2" s="66" customFormat="1" ht="13.5">
      <c r="A28" s="74"/>
      <c r="B28" s="67"/>
    </row>
    <row r="29" spans="1:2" s="66" customFormat="1" ht="13.5">
      <c r="A29" s="74"/>
      <c r="B29" s="67"/>
    </row>
    <row r="30" spans="1:2" s="66" customFormat="1" ht="13.5">
      <c r="A30" s="74"/>
      <c r="B30" s="67"/>
    </row>
    <row r="31" spans="1:2" s="66" customFormat="1" ht="13.5">
      <c r="A31" s="74"/>
      <c r="B31" s="67"/>
    </row>
    <row r="32" spans="1:2" s="66" customFormat="1" ht="14.25">
      <c r="A32" s="75"/>
      <c r="B32" s="67"/>
    </row>
  </sheetData>
  <sheetProtection password="EE8F" sheet="1" objects="1"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zoomScaleSheetLayoutView="100" workbookViewId="0" topLeftCell="A1">
      <selection activeCell="A8" sqref="A1:E8"/>
    </sheetView>
  </sheetViews>
  <sheetFormatPr defaultColWidth="10.28125" defaultRowHeight="12.75"/>
  <cols>
    <col min="1" max="1" width="11.421875" style="57" customWidth="1"/>
    <col min="2" max="2" width="13.57421875" style="57" customWidth="1"/>
    <col min="3" max="3" width="19.8515625" style="57" customWidth="1"/>
    <col min="4" max="4" width="21.7109375" style="57" customWidth="1"/>
    <col min="5" max="5" width="13.421875" style="57" customWidth="1"/>
    <col min="6" max="6" width="10.28125" style="57" customWidth="1"/>
    <col min="7" max="7" width="12.7109375" style="57" bestFit="1" customWidth="1"/>
    <col min="8" max="16384" width="10.28125" style="57" customWidth="1"/>
  </cols>
  <sheetData>
    <row r="1" spans="1:5" s="57" customFormat="1" ht="48.75" customHeight="1">
      <c r="A1" s="59" t="s">
        <v>25</v>
      </c>
      <c r="B1" s="59"/>
      <c r="C1" s="59"/>
      <c r="D1" s="59"/>
      <c r="E1" s="59"/>
    </row>
    <row r="2" s="58" customFormat="1" ht="30" customHeight="1">
      <c r="B2" s="58" t="s">
        <v>26</v>
      </c>
    </row>
    <row r="3" spans="1:5" s="58" customFormat="1" ht="30" customHeight="1">
      <c r="A3" s="60" t="s">
        <v>27</v>
      </c>
      <c r="B3" s="60" t="s">
        <v>28</v>
      </c>
      <c r="C3" s="60" t="s">
        <v>29</v>
      </c>
      <c r="D3" s="60" t="s">
        <v>30</v>
      </c>
      <c r="E3" s="60" t="s">
        <v>31</v>
      </c>
    </row>
    <row r="4" spans="1:5" s="58" customFormat="1" ht="42.75" customHeight="1">
      <c r="A4" s="60">
        <v>1</v>
      </c>
      <c r="B4" s="60">
        <v>100</v>
      </c>
      <c r="C4" s="60" t="s">
        <v>32</v>
      </c>
      <c r="D4" s="61">
        <f>'100章'!G9</f>
        <v>20826</v>
      </c>
      <c r="E4" s="21"/>
    </row>
    <row r="5" spans="1:5" s="58" customFormat="1" ht="42.75" customHeight="1">
      <c r="A5" s="60">
        <v>2</v>
      </c>
      <c r="B5" s="60">
        <v>600</v>
      </c>
      <c r="C5" s="21" t="s">
        <v>33</v>
      </c>
      <c r="D5" s="61">
        <f>'600章'!G22</f>
        <v>0</v>
      </c>
      <c r="E5" s="60"/>
    </row>
    <row r="6" spans="1:5" s="58" customFormat="1" ht="42.75" customHeight="1">
      <c r="A6" s="62">
        <v>3</v>
      </c>
      <c r="B6" s="63" t="s">
        <v>34</v>
      </c>
      <c r="C6" s="64"/>
      <c r="D6" s="61">
        <f>SUM(D4:D5)</f>
        <v>20826</v>
      </c>
      <c r="E6" s="60"/>
    </row>
    <row r="7" spans="1:5" s="58" customFormat="1" ht="42.75" customHeight="1">
      <c r="A7" s="60">
        <v>4</v>
      </c>
      <c r="B7" s="63" t="s">
        <v>35</v>
      </c>
      <c r="C7" s="64"/>
      <c r="D7" s="65">
        <f>D6*0.03</f>
        <v>624.78</v>
      </c>
      <c r="E7" s="60"/>
    </row>
    <row r="8" spans="1:5" s="58" customFormat="1" ht="42.75" customHeight="1">
      <c r="A8" s="60">
        <v>5</v>
      </c>
      <c r="B8" s="63" t="s">
        <v>36</v>
      </c>
      <c r="C8" s="64"/>
      <c r="D8" s="61">
        <f>D7+D6</f>
        <v>21450.78</v>
      </c>
      <c r="E8" s="60"/>
    </row>
  </sheetData>
  <sheetProtection password="EE8F" sheet="1" objects="1" selectLockedCells="1"/>
  <protectedRanges>
    <protectedRange sqref="D8" name="区域1"/>
  </protectedRanges>
  <mergeCells count="4">
    <mergeCell ref="A1:E1"/>
    <mergeCell ref="B6:C6"/>
    <mergeCell ref="B7:C7"/>
    <mergeCell ref="B8:C8"/>
  </mergeCells>
  <printOptions/>
  <pageMargins left="0.7513888888888889" right="0.75138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K9"/>
  <sheetViews>
    <sheetView zoomScaleSheetLayoutView="100" workbookViewId="0" topLeftCell="A4">
      <selection activeCell="G8" sqref="G8"/>
    </sheetView>
  </sheetViews>
  <sheetFormatPr defaultColWidth="9.140625" defaultRowHeight="12.75"/>
  <cols>
    <col min="1" max="1" width="9.140625" style="4" customWidth="1"/>
    <col min="2" max="2" width="15.8515625" style="0" customWidth="1"/>
    <col min="3" max="3" width="22.8515625" style="0" customWidth="1"/>
    <col min="4" max="4" width="5.7109375" style="0" customWidth="1"/>
    <col min="5" max="5" width="6.00390625" style="0" customWidth="1"/>
    <col min="6" max="7" width="9.57421875" style="0" customWidth="1"/>
    <col min="8" max="8" width="8.00390625" style="0" customWidth="1"/>
  </cols>
  <sheetData>
    <row r="1" spans="1:8" ht="57" customHeight="1">
      <c r="A1" s="39" t="s">
        <v>37</v>
      </c>
      <c r="B1" s="39"/>
      <c r="C1" s="39"/>
      <c r="D1" s="39"/>
      <c r="E1" s="39"/>
      <c r="F1" s="39"/>
      <c r="G1" s="39"/>
      <c r="H1" s="39"/>
    </row>
    <row r="2" spans="1:8" ht="33" customHeight="1">
      <c r="A2" s="40" t="s">
        <v>26</v>
      </c>
      <c r="B2" s="40"/>
      <c r="C2" s="39"/>
      <c r="D2" s="39"/>
      <c r="E2" s="39"/>
      <c r="F2" s="39"/>
      <c r="G2" s="39"/>
      <c r="H2" s="39"/>
    </row>
    <row r="3" spans="1:8" s="36" customFormat="1" ht="33" customHeight="1">
      <c r="A3" s="41" t="s">
        <v>38</v>
      </c>
      <c r="B3" s="41" t="s">
        <v>39</v>
      </c>
      <c r="C3" s="41" t="s">
        <v>40</v>
      </c>
      <c r="D3" s="41" t="s">
        <v>41</v>
      </c>
      <c r="E3" s="42" t="s">
        <v>42</v>
      </c>
      <c r="F3" s="42" t="s">
        <v>43</v>
      </c>
      <c r="G3" s="42"/>
      <c r="H3" s="43" t="s">
        <v>31</v>
      </c>
    </row>
    <row r="4" spans="1:8" s="36" customFormat="1" ht="18" customHeight="1">
      <c r="A4" s="41"/>
      <c r="B4" s="41"/>
      <c r="C4" s="41"/>
      <c r="D4" s="41"/>
      <c r="E4" s="42"/>
      <c r="F4" s="44" t="s">
        <v>44</v>
      </c>
      <c r="G4" s="44" t="s">
        <v>45</v>
      </c>
      <c r="H4" s="43"/>
    </row>
    <row r="5" spans="1:8" s="36" customFormat="1" ht="6.75" customHeight="1">
      <c r="A5" s="41"/>
      <c r="B5" s="41"/>
      <c r="C5" s="41"/>
      <c r="D5" s="41"/>
      <c r="E5" s="42"/>
      <c r="F5" s="44"/>
      <c r="G5" s="44"/>
      <c r="H5" s="43"/>
    </row>
    <row r="6" spans="1:245" s="37" customFormat="1" ht="33" customHeight="1">
      <c r="A6" s="45" t="s">
        <v>46</v>
      </c>
      <c r="B6" s="46"/>
      <c r="C6" s="46"/>
      <c r="D6" s="46"/>
      <c r="E6" s="46"/>
      <c r="F6" s="46"/>
      <c r="G6" s="46"/>
      <c r="H6" s="47"/>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row>
    <row r="7" spans="1:245" s="37" customFormat="1" ht="33" customHeight="1">
      <c r="A7" s="48">
        <v>101</v>
      </c>
      <c r="B7" s="48" t="s">
        <v>47</v>
      </c>
      <c r="C7" s="48" t="s">
        <v>48</v>
      </c>
      <c r="D7" s="49"/>
      <c r="E7" s="49"/>
      <c r="F7" s="50"/>
      <c r="G7" s="50"/>
      <c r="H7" s="50"/>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row>
    <row r="8" spans="1:245" s="37" customFormat="1" ht="70.5" customHeight="1">
      <c r="A8" s="51" t="s">
        <v>49</v>
      </c>
      <c r="B8" s="48" t="s">
        <v>50</v>
      </c>
      <c r="C8" s="51" t="s">
        <v>51</v>
      </c>
      <c r="D8" s="51" t="s">
        <v>48</v>
      </c>
      <c r="E8" s="51">
        <v>1</v>
      </c>
      <c r="F8" s="52">
        <v>20826</v>
      </c>
      <c r="G8" s="52">
        <f>F8*E8</f>
        <v>20826</v>
      </c>
      <c r="H8" s="50"/>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row>
    <row r="9" spans="1:8" s="38" customFormat="1" ht="33" customHeight="1">
      <c r="A9" s="53" t="s">
        <v>52</v>
      </c>
      <c r="B9" s="54"/>
      <c r="C9" s="54"/>
      <c r="D9" s="54"/>
      <c r="E9" s="54"/>
      <c r="F9" s="55"/>
      <c r="G9" s="55">
        <f>SUM(G8:G8)</f>
        <v>20826</v>
      </c>
      <c r="H9" s="54"/>
    </row>
  </sheetData>
  <sheetProtection password="EE8F" sheet="1" objects="1"/>
  <protectedRanges>
    <protectedRange password="EE8F" sqref="F7:F9" name="区域1"/>
  </protectedRanges>
  <mergeCells count="13">
    <mergeCell ref="A1:H1"/>
    <mergeCell ref="A2:B2"/>
    <mergeCell ref="F3:G3"/>
    <mergeCell ref="A6:H6"/>
    <mergeCell ref="A9:C9"/>
    <mergeCell ref="A3:A5"/>
    <mergeCell ref="B3:B5"/>
    <mergeCell ref="C3:C5"/>
    <mergeCell ref="D3:D5"/>
    <mergeCell ref="E3:E5"/>
    <mergeCell ref="F4:F5"/>
    <mergeCell ref="G4:G5"/>
    <mergeCell ref="H3:H5"/>
  </mergeCells>
  <printOptions/>
  <pageMargins left="0.7513888888888889" right="0.7513888888888889" top="0.8027777777777778" bottom="0.8027777777777778"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K22"/>
  <sheetViews>
    <sheetView showZeros="0" tabSelected="1" zoomScaleSheetLayoutView="100" workbookViewId="0" topLeftCell="A1">
      <selection activeCell="M11" sqref="L11:M11"/>
    </sheetView>
  </sheetViews>
  <sheetFormatPr defaultColWidth="9.140625" defaultRowHeight="12.75"/>
  <cols>
    <col min="1" max="1" width="9.140625" style="4" customWidth="1"/>
    <col min="2" max="2" width="15.8515625" style="0" customWidth="1"/>
    <col min="3" max="3" width="22.8515625" style="5" customWidth="1"/>
    <col min="4" max="5" width="7.8515625" style="0" customWidth="1"/>
    <col min="8" max="8" width="10.8515625" style="0" customWidth="1"/>
  </cols>
  <sheetData>
    <row r="1" spans="1:8" ht="57" customHeight="1">
      <c r="A1" s="6" t="s">
        <v>37</v>
      </c>
      <c r="B1" s="6"/>
      <c r="C1" s="7"/>
      <c r="D1" s="6"/>
      <c r="E1" s="6"/>
      <c r="F1" s="6"/>
      <c r="G1" s="6"/>
      <c r="H1" s="6"/>
    </row>
    <row r="2" spans="1:8" ht="18" customHeight="1">
      <c r="A2" s="8" t="s">
        <v>26</v>
      </c>
      <c r="B2" s="8"/>
      <c r="C2" s="7"/>
      <c r="D2" s="6"/>
      <c r="E2" s="6"/>
      <c r="F2" s="6"/>
      <c r="G2" s="6"/>
      <c r="H2" s="6"/>
    </row>
    <row r="3" spans="1:8" s="1" customFormat="1" ht="14.25">
      <c r="A3" s="9" t="s">
        <v>38</v>
      </c>
      <c r="B3" s="9" t="s">
        <v>39</v>
      </c>
      <c r="C3" s="9" t="s">
        <v>40</v>
      </c>
      <c r="D3" s="9" t="s">
        <v>41</v>
      </c>
      <c r="E3" s="10" t="s">
        <v>42</v>
      </c>
      <c r="F3" s="10" t="s">
        <v>43</v>
      </c>
      <c r="G3" s="10"/>
      <c r="H3" s="11" t="s">
        <v>31</v>
      </c>
    </row>
    <row r="4" spans="1:8" s="1" customFormat="1" ht="14.25">
      <c r="A4" s="9"/>
      <c r="B4" s="9"/>
      <c r="C4" s="9"/>
      <c r="D4" s="9"/>
      <c r="E4" s="10"/>
      <c r="F4" s="12" t="s">
        <v>44</v>
      </c>
      <c r="G4" s="12" t="s">
        <v>45</v>
      </c>
      <c r="H4" s="11"/>
    </row>
    <row r="5" spans="1:8" s="1" customFormat="1" ht="14.25">
      <c r="A5" s="9"/>
      <c r="B5" s="9"/>
      <c r="C5" s="9"/>
      <c r="D5" s="9"/>
      <c r="E5" s="10"/>
      <c r="F5" s="12"/>
      <c r="G5" s="12"/>
      <c r="H5" s="11"/>
    </row>
    <row r="6" spans="1:245" s="2" customFormat="1" ht="30.75" customHeight="1">
      <c r="A6" s="13" t="s">
        <v>53</v>
      </c>
      <c r="B6" s="14"/>
      <c r="C6" s="15"/>
      <c r="D6" s="14"/>
      <c r="E6" s="14"/>
      <c r="F6" s="14"/>
      <c r="G6" s="14"/>
      <c r="H6" s="16"/>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row>
    <row r="7" spans="1:245" s="2" customFormat="1" ht="19.5" customHeight="1">
      <c r="A7" s="17" t="s">
        <v>54</v>
      </c>
      <c r="B7" s="17" t="s">
        <v>55</v>
      </c>
      <c r="C7" s="18"/>
      <c r="D7" s="19"/>
      <c r="E7" s="19"/>
      <c r="F7" s="20"/>
      <c r="G7" s="20"/>
      <c r="H7" s="20"/>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row>
    <row r="8" spans="1:245" s="3" customFormat="1" ht="39" customHeight="1">
      <c r="A8" s="21" t="s">
        <v>56</v>
      </c>
      <c r="B8" s="22" t="s">
        <v>57</v>
      </c>
      <c r="C8" s="23" t="s">
        <v>58</v>
      </c>
      <c r="D8" s="24" t="s">
        <v>59</v>
      </c>
      <c r="E8" s="24">
        <v>932</v>
      </c>
      <c r="F8" s="25"/>
      <c r="G8" s="25">
        <f>ROUND(E8*F8,0)</f>
        <v>0</v>
      </c>
      <c r="H8" s="2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s="3" customFormat="1" ht="12">
      <c r="A9" s="17" t="s">
        <v>60</v>
      </c>
      <c r="B9" s="24" t="s">
        <v>61</v>
      </c>
      <c r="C9" s="26"/>
      <c r="D9" s="24" t="s">
        <v>59</v>
      </c>
      <c r="E9" s="24" t="s">
        <v>62</v>
      </c>
      <c r="F9" s="25"/>
      <c r="G9" s="25">
        <f aca="true" t="shared" si="0" ref="G9:G20">ROUND(E9*F9,0)</f>
        <v>0</v>
      </c>
      <c r="H9" s="2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s="3" customFormat="1" ht="21.75" customHeight="1">
      <c r="A10" s="25">
        <v>603</v>
      </c>
      <c r="B10" s="24" t="s">
        <v>63</v>
      </c>
      <c r="C10" s="26"/>
      <c r="D10" s="24"/>
      <c r="E10" s="24"/>
      <c r="F10" s="25"/>
      <c r="G10" s="25"/>
      <c r="H10" s="2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s="3" customFormat="1" ht="60">
      <c r="A11" s="17" t="s">
        <v>64</v>
      </c>
      <c r="B11" s="24" t="s">
        <v>65</v>
      </c>
      <c r="C11" s="23" t="s">
        <v>66</v>
      </c>
      <c r="D11" s="24" t="s">
        <v>59</v>
      </c>
      <c r="E11" s="24" t="s">
        <v>67</v>
      </c>
      <c r="F11" s="25"/>
      <c r="G11" s="25">
        <f t="shared" si="0"/>
        <v>0</v>
      </c>
      <c r="H11" s="2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s="3" customFormat="1" ht="48">
      <c r="A12" s="17" t="s">
        <v>68</v>
      </c>
      <c r="B12" s="24" t="s">
        <v>69</v>
      </c>
      <c r="C12" s="23" t="s">
        <v>70</v>
      </c>
      <c r="D12" s="24" t="s">
        <v>59</v>
      </c>
      <c r="E12" s="24" t="s">
        <v>71</v>
      </c>
      <c r="F12" s="25"/>
      <c r="G12" s="25">
        <f t="shared" si="0"/>
        <v>0</v>
      </c>
      <c r="H12" s="2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s="3" customFormat="1" ht="12">
      <c r="A13" s="25">
        <v>604</v>
      </c>
      <c r="B13" s="24" t="s">
        <v>72</v>
      </c>
      <c r="C13" s="23"/>
      <c r="D13" s="24"/>
      <c r="E13" s="24"/>
      <c r="F13" s="25"/>
      <c r="G13" s="25"/>
      <c r="H13" s="2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s="3" customFormat="1" ht="48">
      <c r="A14" s="17" t="s">
        <v>73</v>
      </c>
      <c r="B14" s="24" t="s">
        <v>74</v>
      </c>
      <c r="C14" s="23" t="s">
        <v>75</v>
      </c>
      <c r="D14" s="24" t="s">
        <v>76</v>
      </c>
      <c r="E14" s="24" t="s">
        <v>77</v>
      </c>
      <c r="F14" s="25"/>
      <c r="G14" s="25">
        <f t="shared" si="0"/>
        <v>0</v>
      </c>
      <c r="H14" s="2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s="3" customFormat="1" ht="48">
      <c r="A15" s="17" t="s">
        <v>78</v>
      </c>
      <c r="B15" s="24" t="s">
        <v>79</v>
      </c>
      <c r="C15" s="23" t="s">
        <v>80</v>
      </c>
      <c r="D15" s="24" t="s">
        <v>76</v>
      </c>
      <c r="E15" s="24" t="s">
        <v>81</v>
      </c>
      <c r="F15" s="25"/>
      <c r="G15" s="25">
        <f t="shared" si="0"/>
        <v>0</v>
      </c>
      <c r="H15" s="2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s="3" customFormat="1" ht="18.75" customHeight="1">
      <c r="A16" s="25">
        <v>605</v>
      </c>
      <c r="B16" s="17" t="s">
        <v>82</v>
      </c>
      <c r="C16" s="23"/>
      <c r="D16" s="24"/>
      <c r="E16" s="24"/>
      <c r="F16" s="25"/>
      <c r="G16" s="25"/>
      <c r="H16" s="2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s="3" customFormat="1" ht="36">
      <c r="A17" s="27" t="s">
        <v>83</v>
      </c>
      <c r="B17" s="24" t="s">
        <v>84</v>
      </c>
      <c r="C17" s="23" t="s">
        <v>85</v>
      </c>
      <c r="D17" s="24" t="s">
        <v>86</v>
      </c>
      <c r="E17" s="24" t="s">
        <v>87</v>
      </c>
      <c r="F17" s="25"/>
      <c r="G17" s="25">
        <f t="shared" si="0"/>
        <v>0</v>
      </c>
      <c r="H17" s="2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s="3" customFormat="1" ht="36">
      <c r="A18" s="27" t="s">
        <v>88</v>
      </c>
      <c r="B18" s="24" t="s">
        <v>89</v>
      </c>
      <c r="C18" s="23" t="s">
        <v>85</v>
      </c>
      <c r="D18" s="24" t="s">
        <v>86</v>
      </c>
      <c r="E18" s="24" t="s">
        <v>87</v>
      </c>
      <c r="F18" s="25"/>
      <c r="G18" s="25">
        <f>ROUND(E18*F18,0)</f>
        <v>0</v>
      </c>
      <c r="H18" s="2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s="3" customFormat="1" ht="36">
      <c r="A19" s="28" t="s">
        <v>90</v>
      </c>
      <c r="B19" s="29" t="s">
        <v>91</v>
      </c>
      <c r="C19" s="23" t="s">
        <v>85</v>
      </c>
      <c r="D19" s="29" t="s">
        <v>86</v>
      </c>
      <c r="E19" s="30">
        <v>33</v>
      </c>
      <c r="F19" s="25"/>
      <c r="G19" s="25">
        <f>ROUND(E19*F19,0)</f>
        <v>0</v>
      </c>
      <c r="H19" s="2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s="3" customFormat="1" ht="15.75" customHeight="1">
      <c r="A20" s="25">
        <v>606</v>
      </c>
      <c r="B20" s="17" t="s">
        <v>92</v>
      </c>
      <c r="C20" s="23"/>
      <c r="D20" s="24"/>
      <c r="E20" s="24"/>
      <c r="F20" s="25"/>
      <c r="G20" s="25"/>
      <c r="H20" s="2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s="3" customFormat="1" ht="48">
      <c r="A21" s="17" t="s">
        <v>93</v>
      </c>
      <c r="B21" s="24" t="s">
        <v>94</v>
      </c>
      <c r="C21" s="23" t="s">
        <v>95</v>
      </c>
      <c r="D21" s="24" t="s">
        <v>96</v>
      </c>
      <c r="E21" s="24">
        <v>1200</v>
      </c>
      <c r="F21" s="25"/>
      <c r="G21" s="25">
        <f>ROUND(E21*F21,0)</f>
        <v>0</v>
      </c>
      <c r="H21" s="2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8" ht="22.5" customHeight="1">
      <c r="A22" s="31" t="s">
        <v>52</v>
      </c>
      <c r="B22" s="32"/>
      <c r="C22" s="33"/>
      <c r="D22" s="34"/>
      <c r="E22" s="34"/>
      <c r="F22" s="34"/>
      <c r="G22" s="34">
        <f>SUM(G8:G21)</f>
        <v>0</v>
      </c>
      <c r="H22" s="34"/>
    </row>
  </sheetData>
  <sheetProtection password="EE8F" sheet="1" objects="1"/>
  <protectedRanges>
    <protectedRange sqref="F8:F21" name="区域1"/>
  </protectedRanges>
  <mergeCells count="13">
    <mergeCell ref="A1:H1"/>
    <mergeCell ref="A2:B2"/>
    <mergeCell ref="F3:G3"/>
    <mergeCell ref="A6:H6"/>
    <mergeCell ref="A22:C22"/>
    <mergeCell ref="A3:A5"/>
    <mergeCell ref="B3:B5"/>
    <mergeCell ref="C3:C5"/>
    <mergeCell ref="D3:D5"/>
    <mergeCell ref="E3:E5"/>
    <mergeCell ref="F4:F5"/>
    <mergeCell ref="G4:G5"/>
    <mergeCell ref="H3:H5"/>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乐呵呵</cp:lastModifiedBy>
  <dcterms:created xsi:type="dcterms:W3CDTF">2020-04-16T01:25:54Z</dcterms:created>
  <dcterms:modified xsi:type="dcterms:W3CDTF">2020-05-11T02:26:27Z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