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11700" tabRatio="797" activeTab="2"/>
  </bookViews>
  <sheets>
    <sheet name="工程量清单说明" sheetId="1" r:id="rId1"/>
    <sheet name="汇总表 " sheetId="2" r:id="rId2"/>
    <sheet name="DJ" sheetId="3" r:id="rId3"/>
  </sheets>
  <definedNames>
    <definedName name="_xlnm.Print_Titles" localSheetId="2">'DJ'!$1:$3</definedName>
  </definedNames>
  <calcPr fullCalcOnLoad="1" fullPrecision="0"/>
</workbook>
</file>

<file path=xl/sharedStrings.xml><?xml version="1.0" encoding="utf-8"?>
<sst xmlns="http://schemas.openxmlformats.org/spreadsheetml/2006/main" count="264" uniqueCount="182">
  <si>
    <t>1. 工程量清单说明</t>
  </si>
  <si>
    <t>1.1 本工程量清单是根据采购文件中包括的、有合同约束力的图纸以及有关工程量清单的国家标准、行业标准、合同条款中约定的工程量计算规则编制的。约定计量规则中没有的子目，其工程量按照有合同约束力的图纸所标示尺寸的理论净量计算。计量采用中华人民共和国法定计量单位。</t>
  </si>
  <si>
    <t>1.2 本工程量清单应与采购文件中的投标人须知、通用合同条款、专用合同条款、技术规范及图纸等一起阅读和理解。</t>
  </si>
  <si>
    <t>1.3 本工程量清单中所列工程数量是估算的或设计的预计数量，仅作为响应报价的共同基础，不能作为最终结算与支付的依据。实际支付应按实际完成的合格的工程量，由供应商按采购文件规定的计量方法，以监理人认可的尺寸、断面计量，按本工程量清单的单价和总额价计算支付金额；或者，根据具体情况，按合同条款第15.4款的规定，由监理人确定的单价或总额价计算支付额。</t>
  </si>
  <si>
    <t>1.4工程量清单第100章至第900章是按照《公路工程标准施工招标文件（2018年版）》第七章技术规范的相应章次编码的，因此，工程量清单中第100章至第900章工程子目的范围与计量等应与《公路工程标准施工招标文件（2018年版）》第七章技术规范相应章节的范围、计量与支付条款结合起来理解或解释。</t>
  </si>
  <si>
    <t>1.5 工程量清单中所列工程量的变动，丝毫不会降低或影响合同条款的效力，也不免除承包人按规定的标准进行施工和修复缺陷的责任。</t>
  </si>
  <si>
    <t>1.6 图纸中所列的工程数量表及数量汇总表仅是提供资料，不是工程量清单的外延。当图纸与工程量清单所列数量不一致时，以工程量清单所列数量作为报价的依据。</t>
  </si>
  <si>
    <t>2. 响应报价说明</t>
  </si>
  <si>
    <t>2.1 本项目采购采用工程量电子固化清单，采购人公布含安全生产费的标段控制上限价和各子目的控制上限单价，其中安全生产费为固定报价。供应商应按照采购人提供的工程量电子固化清单填报（工程量固化清单须在《南昌东管理中心网》(http://www.jxgsdgzx.com/)下载），供应商仅需在清单汇总表合计栏中填报投标总价（整数），即可完成投标工程量清单的编制，确定投标单价，并打印出投标工程量清单，编入询比采购响应文件。供应商的响应文件工程量清单中的响应报价应与响应函文字报价保持一致，如果报价金额出现差异时，则以响应函大写金额报价为准。</t>
  </si>
  <si>
    <t>2.2 除非合同另有规定，工程量清单中有标价的单价和总额价均已包括了为实施和完成合同工程所需的劳务、材料、机械、质检（自检）、安装、缺陷修复、管理、保险、规费、措施项目费用、税费、利润、通行费、建筑垃圾清运及其他项目费用等费用，以及合同明示或暗示的所有责任、义务和一般风险。</t>
  </si>
  <si>
    <t>2.3 工程量清单中响应人没有填入单价或价格的子目，其费用视为已分摊在工程量清单中其他相关子目的单价或价格之中。承包人必须按监理人指示完成工程量清单中未填入单价或价格的子目，但不能得到结算与支付。</t>
  </si>
  <si>
    <t>2.4 符合合同条款规定的全部费用应认为已被计入有标价的工程量清单所列各子目之中，未列子目不予计量的工作，其费用应视为已分摊在本合同工程的有关子目的单价或总额价之中。</t>
  </si>
  <si>
    <t>2.5响应人在响应报价时，对列入工程量清单100章102-3安全生产费（含交通维护费）支付子目的报价应等于采购人公布的最高投标限价的2.5%。在该项工作内容发生并经监理人审核后，按专用合同条款、专用技术规范和工程量清单计量规则的有关规定计量与支付。</t>
  </si>
  <si>
    <t>2.6响应人用于本合同工程的各类装备的提供、运输、维护、拆卸、拼装等支付的费用，已包括在工程量清单的单价与总额价之中。</t>
  </si>
  <si>
    <t>2.7工程量清单中各项金额均以人民币（元）结算。</t>
  </si>
  <si>
    <t>3. 其他说明</t>
  </si>
  <si>
    <t>3.1工程量清单采用固化清单。</t>
  </si>
  <si>
    <t>3.2 工程量固化清单以补遗书形式发布在江西省高速集团南昌东管理中心网站（http://www.jxgsdgzx.com/）通告栏，请响应人下载填报。</t>
  </si>
  <si>
    <t>南昌东管理中心东乡养护所邓家养护站
2021年度日常保养工程量清单汇总表</t>
  </si>
  <si>
    <t>标段：DJ</t>
  </si>
  <si>
    <t>序号</t>
  </si>
  <si>
    <t>章次</t>
  </si>
  <si>
    <t>科目名称</t>
  </si>
  <si>
    <t>上限合价（元）</t>
  </si>
  <si>
    <t>投标报价（元）</t>
  </si>
  <si>
    <t>备注</t>
  </si>
  <si>
    <t>总则</t>
  </si>
  <si>
    <t>路基</t>
  </si>
  <si>
    <t>路面</t>
  </si>
  <si>
    <t>桥涵、通道</t>
  </si>
  <si>
    <t>绿化</t>
  </si>
  <si>
    <t>应急保障工程及计日工</t>
  </si>
  <si>
    <t>合计</t>
  </si>
  <si>
    <t>南昌东管理中心东乡养护所邓家养护站2021年度日常保养工程量清单</t>
  </si>
  <si>
    <t>标段:</t>
  </si>
  <si>
    <t>DJ</t>
  </si>
  <si>
    <t>子目号</t>
  </si>
  <si>
    <t>子目名称</t>
  </si>
  <si>
    <t>单位</t>
  </si>
  <si>
    <t>计量规则</t>
  </si>
  <si>
    <t>工程内容</t>
  </si>
  <si>
    <t>数量</t>
  </si>
  <si>
    <t>上限单价（元）</t>
  </si>
  <si>
    <t>投标单价（元）</t>
  </si>
  <si>
    <t>投标合价（元）</t>
  </si>
  <si>
    <t>第100章总则</t>
  </si>
  <si>
    <t>工程管理</t>
  </si>
  <si>
    <t>102-3</t>
  </si>
  <si>
    <t>安全生产费</t>
  </si>
  <si>
    <t>-a</t>
  </si>
  <si>
    <t>安全生产（含）交通维护费</t>
  </si>
  <si>
    <t>总额</t>
  </si>
  <si>
    <t>按规定和要求计算</t>
  </si>
  <si>
    <t>1.一般的安全防护措施；2.边通车边施工的安全、交通维护经费；3.灭火器具配置;4.危险与放射物品保护；5.有关设备的维护、安全标志设置等。</t>
  </si>
  <si>
    <t>104</t>
  </si>
  <si>
    <t>承包人驻地建设</t>
  </si>
  <si>
    <t/>
  </si>
  <si>
    <t>104-1</t>
  </si>
  <si>
    <t>按规定以总额计量</t>
  </si>
  <si>
    <t>1.承包人办公室、住房及生活区建设；2.车间与工作场地、仓库修建；3.医疗卫生与消防设施安装；4.维护与拆除。</t>
  </si>
  <si>
    <t>105</t>
  </si>
  <si>
    <t>高速公路施工通行费</t>
  </si>
  <si>
    <t>施工车辆进出施工场地的通行费</t>
  </si>
  <si>
    <t>第200章路基</t>
  </si>
  <si>
    <t>路基日常养护</t>
  </si>
  <si>
    <t>201-1</t>
  </si>
  <si>
    <t>排水系统（含人字骨架）的疏通及清理</t>
  </si>
  <si>
    <t>单幅km·次</t>
  </si>
  <si>
    <t>以不含桥梁的路基长度为依据计算数量，按合同单价计算合价后计量。</t>
  </si>
  <si>
    <t xml:space="preserve">1.清理积淤、杂物等；2.外运；3.清理现场。 </t>
  </si>
  <si>
    <t>第300章路面</t>
  </si>
  <si>
    <t>路面日常养护</t>
  </si>
  <si>
    <t>301-1</t>
  </si>
  <si>
    <t xml:space="preserve">日常人工保洁           </t>
  </si>
  <si>
    <t>单幅Km*月</t>
  </si>
  <si>
    <t>以实际清扫的主线（含桥梁）路基长度为依据计算数量，按合同单价计算合价后计量。</t>
  </si>
  <si>
    <t>主线（含桥梁）、互通（枢纽）匝道区以及服务区进出口的路基边坡、排水设施及路基红线范围内的所有杂物清除，排水系统外表面的清扫，路面清扫、杂物清除、桥梁伸缩缝及泄水孔等附属设施的清理、清除物的弃置。路缘带、硬化土路肩杂草清除。遮挡标志标牌枝丫的绿化修剪。</t>
  </si>
  <si>
    <t>第400章桥涵、通道</t>
  </si>
  <si>
    <t>桥梁日常养护</t>
  </si>
  <si>
    <t>401-1</t>
  </si>
  <si>
    <t>涵洞、通道疏通</t>
  </si>
  <si>
    <t>道*次</t>
  </si>
  <si>
    <t>以实际完成的疏通涵洞道数为依据计算实际数量，按合同单价计算合价后计量。</t>
  </si>
  <si>
    <t>1.安全设施摆放；2.清除涵洞内及周边杂草、垃圾等淤塞物；3.杂物外运及堆放。</t>
  </si>
  <si>
    <t>401-2</t>
  </si>
  <si>
    <t>下部结构杂物和绿化物清理</t>
  </si>
  <si>
    <t>桥台</t>
  </si>
  <si>
    <t>单幅台*次</t>
  </si>
  <si>
    <t>以实际完成的桥台个数为依据计算实际数量，按合同单价计算合价后计量。</t>
  </si>
  <si>
    <t>1.清理桥台锥坡、护坡杂草；2.垃圾外运。</t>
  </si>
  <si>
    <t>-b</t>
  </si>
  <si>
    <t>桥墩</t>
  </si>
  <si>
    <t>单幅墩*次</t>
  </si>
  <si>
    <t>以实际完成的桥墩个数为依据计算实际数量，按合同单价计算合价后计量。</t>
  </si>
  <si>
    <t>1.清理桥墩周边杂物和绿化物；2.垃圾外运</t>
  </si>
  <si>
    <t>第700章绿化</t>
  </si>
  <si>
    <t>701</t>
  </si>
  <si>
    <t>绿化工程日常养护</t>
  </si>
  <si>
    <t>-1</t>
  </si>
  <si>
    <t>中分带</t>
  </si>
  <si>
    <t>Km*次</t>
  </si>
  <si>
    <t>以主线路基长度（不含桥梁）为依据计算数量，按合同单价计算合价后计量。</t>
  </si>
  <si>
    <t>草坪、杂草修剪，苗木修剪成型，刷白，培蔸，抗旱防冻，缠绕物清理，杂树砍伐等日常养护项目。</t>
  </si>
  <si>
    <t>-2</t>
  </si>
  <si>
    <t>标准化路段道路两侧
（边坡、停车区、景观台等）</t>
  </si>
  <si>
    <t xml:space="preserve">
道路两侧杂草、路树修剪、树木刷白等绿化植物的日常养护管理。填方路段道路两侧指以硬化土路肩为基准，外侧往下5m范围内。挖方路段道路两侧指边坡5m至硬化土路肩范围内（含硬化土路肩）。</t>
  </si>
  <si>
    <t>-3</t>
  </si>
  <si>
    <t>精细化路段道路两侧
（边坡、停车区、景观台等）</t>
  </si>
  <si>
    <t>km*次</t>
  </si>
  <si>
    <t>道路两侧杂草、路树修剪、树木刷白等绿化植物的日常养护管理。填方路段道路两侧指以硬化土路肩为基准，外侧往下至隔离栅（或刺铁丝）范围内。挖方路段道路两侧指边坡（含边坡上杂草）至硬化土路肩范围内（含硬化土路肩）。</t>
  </si>
  <si>
    <t>三岔交叉互通（互通区域内、匝道两侧等）</t>
  </si>
  <si>
    <t>处*次</t>
  </si>
  <si>
    <t>以修剪整治的处数为依据计算数量，按合同单价计算合价后计量。</t>
  </si>
  <si>
    <t>702</t>
  </si>
  <si>
    <t>绿化物其他养护</t>
  </si>
  <si>
    <t>施肥、病虫害防治</t>
  </si>
  <si>
    <t>主线</t>
  </si>
  <si>
    <t>km·次</t>
  </si>
  <si>
    <t>以实际养护完成施肥的路基长度为依据计算数量，按合同单价计算合价后计量。</t>
  </si>
  <si>
    <t>三岔交叉互通</t>
  </si>
  <si>
    <t>处·次</t>
  </si>
  <si>
    <t>以实际养护完成的处数为依据计算数量，按合同单价计算合价后计量。</t>
  </si>
  <si>
    <t>704</t>
  </si>
  <si>
    <t>生物防护</t>
  </si>
  <si>
    <t>704-1</t>
  </si>
  <si>
    <t>撒播草种</t>
  </si>
  <si>
    <t>撒（喷）播草种</t>
  </si>
  <si>
    <t>m2</t>
  </si>
  <si>
    <t>以设计撒播草种面积为依据计算数量，按合同单价计算合价后计量。</t>
  </si>
  <si>
    <t>1.坡面清理；2.撒草籽；3.初期养护。</t>
  </si>
  <si>
    <t>混播草种及灌木</t>
  </si>
  <si>
    <t>以设计喷混草种面积为依据计算数量，按合同单价计算合价后计量。</t>
  </si>
  <si>
    <t>1.边坡整理；2.覆土；3.植生混合料拌和；4.喷混合料；5.加覆盖物；6.固定及初期养护。</t>
  </si>
  <si>
    <t>704-2</t>
  </si>
  <si>
    <t>铺植草皮（满铺）</t>
  </si>
  <si>
    <t>马尼拉</t>
  </si>
  <si>
    <t>以设计铺植草皮的面积为依据计算数量，按合同单价计算合价后计量。</t>
  </si>
  <si>
    <t>1.修整边坡；2.铺设草皮；3.洒水；4.养护。</t>
  </si>
  <si>
    <t>果岭草</t>
  </si>
  <si>
    <t>705</t>
  </si>
  <si>
    <t>移栽与补植</t>
  </si>
  <si>
    <t>705-1</t>
  </si>
  <si>
    <t>人工补植乔木（不含乔木）</t>
  </si>
  <si>
    <t>乔木（高度大于4m）</t>
  </si>
  <si>
    <t>株</t>
  </si>
  <si>
    <t>以设计移植的株数为依据计算实际数量，按合同单价计算合价后计量。</t>
  </si>
  <si>
    <t>1.挖树穴；2.施肥；3.栽植、立支架、浇水、覆土；4.清理、成活期养护。</t>
  </si>
  <si>
    <t>乔木（高度小于等于4m）</t>
  </si>
  <si>
    <t>705-2</t>
  </si>
  <si>
    <t>人工补植灌木（不含灌木）</t>
  </si>
  <si>
    <t>球灌木</t>
  </si>
  <si>
    <t>以设计栽植的株数为依据计算实际数量，按合同单价计算合价后计量。</t>
  </si>
  <si>
    <t>灌木</t>
  </si>
  <si>
    <t>以设计移植的灌木面积为依据计算实际数量，按合同单价计算合价后计量。</t>
  </si>
  <si>
    <t>1.挖树穴；2.施肥；3.栽植、浇水、覆土；4.清理、成活期养护。</t>
  </si>
  <si>
    <t>705-4</t>
  </si>
  <si>
    <t>移植</t>
  </si>
  <si>
    <t>1.起挖苗木（开挖、出坑、修根、包扎土球、搬运集中、回土填坑）；2.人工运输；3.挖树穴；4、施肥；5、栽植、立支架、浇水、覆土；6、清理、成活期养护。</t>
  </si>
  <si>
    <t>1.起挖苗木（开挖、出坑、修根、包扎土球、搬运集中、回土填坑；2.人工运输；3.挖树穴；4、施肥；5、栽植、立支架、浇水、覆土；6、清理、成活期养护。</t>
  </si>
  <si>
    <t>-c</t>
  </si>
  <si>
    <t>-d</t>
  </si>
  <si>
    <t>球类灌木</t>
  </si>
  <si>
    <t>第900章应急保通及计日工</t>
  </si>
  <si>
    <t>计日工劳务</t>
  </si>
  <si>
    <t>普通工人</t>
  </si>
  <si>
    <t>工日</t>
  </si>
  <si>
    <t>以实际消耗人数和时间（8小时为1工日）为依据计算数量，按合同单价计算合价后计量。</t>
  </si>
  <si>
    <t>从人工到达施工现场，并开始从事发包人指定的工作算起，到返回原出发地点为止，扣去用餐和休息时间。</t>
  </si>
  <si>
    <t>技术工人</t>
  </si>
  <si>
    <t>计日工设备</t>
  </si>
  <si>
    <t>3t以下车辆</t>
  </si>
  <si>
    <t>台班</t>
  </si>
  <si>
    <t>以实际消机械数量和时间（8小时为1台班）为依据计算数量，按合同单价计算合价后计量。</t>
  </si>
  <si>
    <t>按实际工作时间计算；除非发包人的同意，计算的工作时间才能将应急保障机械设备施工现场转移时间包括在内。</t>
  </si>
  <si>
    <t>6t自卸汽车</t>
  </si>
  <si>
    <t>15t自卸汽车</t>
  </si>
  <si>
    <t>-4</t>
  </si>
  <si>
    <t>10000L以内洒水车</t>
  </si>
  <si>
    <t>3m3以内装载机</t>
  </si>
  <si>
    <t>1.6m3以内挖掘机</t>
  </si>
  <si>
    <t>第200章-第900章小计</t>
  </si>
  <si>
    <t>合计  人民币（元）</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</si>
</sst>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_ "/>
    <numFmt numFmtId="181" formatCode="0.00_ ;[Red]\-0.00\ "/>
    <numFmt numFmtId="182" formatCode="#0.000"/>
    <numFmt numFmtId="183" formatCode="0_ ;[Red]\-0\ "/>
    <numFmt numFmtId="184" formatCode="0;[Red]0"/>
    <numFmt numFmtId="185" formatCode="0.00_ "/>
  </numFmts>
  <fonts count="55">
    <font>
      <sz val="10"/>
      <name val="Arial"/>
      <family val="2"/>
    </font>
    <font>
      <sz val="10"/>
      <name val="宋体"/>
      <family val="0"/>
    </font>
    <font>
      <b/>
      <sz val="10"/>
      <name val="宋体"/>
      <family val="0"/>
    </font>
    <font>
      <b/>
      <sz val="14"/>
      <color indexed="8"/>
      <name val="宋体"/>
      <family val="0"/>
    </font>
    <font>
      <sz val="10"/>
      <color indexed="8"/>
      <name val="宋体"/>
      <family val="0"/>
    </font>
    <font>
      <b/>
      <sz val="10"/>
      <color indexed="8"/>
      <name val="宋体"/>
      <family val="0"/>
    </font>
    <font>
      <sz val="9"/>
      <name val="宋体"/>
      <family val="0"/>
    </font>
    <font>
      <sz val="10.5"/>
      <name val="宋体"/>
      <family val="0"/>
    </font>
    <font>
      <sz val="12"/>
      <name val="仿宋"/>
      <family val="3"/>
    </font>
    <font>
      <sz val="16"/>
      <name val="黑体"/>
      <family val="3"/>
    </font>
    <font>
      <sz val="12"/>
      <name val="smartSimSun"/>
      <family val="0"/>
    </font>
    <font>
      <sz val="12"/>
      <name val="宋体"/>
      <family val="0"/>
    </font>
    <font>
      <b/>
      <sz val="11"/>
      <name val="宋体"/>
      <family val="0"/>
    </font>
    <font>
      <sz val="11"/>
      <name val="宋体"/>
      <family val="0"/>
    </font>
    <font>
      <b/>
      <sz val="11"/>
      <color indexed="54"/>
      <name val="等线"/>
      <family val="0"/>
    </font>
    <font>
      <sz val="18"/>
      <color indexed="54"/>
      <name val="等线 Light"/>
      <family val="0"/>
    </font>
    <font>
      <u val="single"/>
      <sz val="10"/>
      <color indexed="30"/>
      <name val="Arial"/>
      <family val="2"/>
    </font>
    <font>
      <sz val="11"/>
      <color indexed="62"/>
      <name val="等线"/>
      <family val="0"/>
    </font>
    <font>
      <b/>
      <sz val="13"/>
      <color indexed="54"/>
      <name val="等线"/>
      <family val="0"/>
    </font>
    <font>
      <b/>
      <sz val="11"/>
      <color indexed="42"/>
      <name val="等线"/>
      <family val="0"/>
    </font>
    <font>
      <sz val="11"/>
      <color indexed="10"/>
      <name val="等线"/>
      <family val="0"/>
    </font>
    <font>
      <sz val="11"/>
      <color indexed="8"/>
      <name val="宋体"/>
      <family val="0"/>
    </font>
    <font>
      <b/>
      <sz val="11"/>
      <color indexed="63"/>
      <name val="等线"/>
      <family val="0"/>
    </font>
    <font>
      <b/>
      <sz val="15"/>
      <color indexed="54"/>
      <name val="等线"/>
      <family val="0"/>
    </font>
    <font>
      <sz val="11"/>
      <color indexed="42"/>
      <name val="等线"/>
      <family val="0"/>
    </font>
    <font>
      <sz val="11"/>
      <color indexed="8"/>
      <name val="等线"/>
      <family val="0"/>
    </font>
    <font>
      <sz val="11"/>
      <color indexed="16"/>
      <name val="等线"/>
      <family val="0"/>
    </font>
    <font>
      <i/>
      <sz val="11"/>
      <color indexed="23"/>
      <name val="等线"/>
      <family val="0"/>
    </font>
    <font>
      <u val="single"/>
      <sz val="10"/>
      <color indexed="25"/>
      <name val="Arial"/>
      <family val="2"/>
    </font>
    <font>
      <b/>
      <sz val="11"/>
      <color indexed="53"/>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theme="1"/>
      <name val="等线"/>
      <family val="0"/>
    </font>
    <font>
      <sz val="11"/>
      <color rgb="FF3F3F76"/>
      <name val="等线"/>
      <family val="0"/>
    </font>
    <font>
      <sz val="11"/>
      <color rgb="FF9C0006"/>
      <name val="等线"/>
      <family val="0"/>
    </font>
    <font>
      <sz val="11"/>
      <color theme="0"/>
      <name val="等线"/>
      <family val="0"/>
    </font>
    <font>
      <u val="single"/>
      <sz val="10"/>
      <color theme="10"/>
      <name val="Arial"/>
      <family val="2"/>
    </font>
    <font>
      <u val="single"/>
      <sz val="10"/>
      <color theme="11"/>
      <name val="Arial"/>
      <family val="2"/>
    </font>
    <font>
      <b/>
      <sz val="11"/>
      <color theme="3"/>
      <name val="等线"/>
      <family val="0"/>
    </font>
    <font>
      <sz val="11"/>
      <color rgb="FFFF0000"/>
      <name val="等线"/>
      <family val="0"/>
    </font>
    <font>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theme="1"/>
      <name val="Calibri"/>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rgb="FFFFC7CE"/>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s>
  <cellStyleXfs count="189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4" fillId="2" borderId="0" applyNumberFormat="0" applyBorder="0" applyAlignment="0" applyProtection="0"/>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35" fillId="3" borderId="1" applyNumberFormat="0" applyAlignment="0" applyProtection="0"/>
    <xf numFmtId="176" fontId="0" fillId="0" borderId="0" applyFont="0" applyFill="0" applyBorder="0" applyAlignment="0" applyProtection="0"/>
    <xf numFmtId="0" fontId="11" fillId="0" borderId="0">
      <alignment/>
      <protection/>
    </xf>
    <xf numFmtId="0" fontId="11" fillId="0" borderId="0">
      <alignment vertical="center"/>
      <protection/>
    </xf>
    <xf numFmtId="0" fontId="11" fillId="0" borderId="0">
      <alignment vertical="center"/>
      <protection/>
    </xf>
    <xf numFmtId="179" fontId="0" fillId="0" borderId="0" applyFont="0" applyFill="0" applyBorder="0" applyAlignment="0" applyProtection="0"/>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36" fillId="4" borderId="0" applyNumberFormat="0" applyBorder="0" applyAlignment="0" applyProtection="0"/>
    <xf numFmtId="0" fontId="11" fillId="0" borderId="0">
      <alignment/>
      <protection/>
    </xf>
    <xf numFmtId="177" fontId="0" fillId="0" borderId="0" applyFont="0" applyFill="0" applyBorder="0" applyAlignment="0" applyProtection="0"/>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34" fillId="5" borderId="0" applyNumberFormat="0" applyBorder="0" applyAlignment="0" applyProtection="0"/>
    <xf numFmtId="0" fontId="11" fillId="0" borderId="0">
      <alignment vertical="center"/>
      <protection/>
    </xf>
    <xf numFmtId="0" fontId="37" fillId="6" borderId="0" applyNumberFormat="0" applyBorder="0" applyAlignment="0" applyProtection="0"/>
    <xf numFmtId="0" fontId="11" fillId="0" borderId="0">
      <alignment/>
      <protection/>
    </xf>
    <xf numFmtId="0" fontId="38" fillId="0" borderId="0" applyNumberFormat="0" applyFill="0" applyBorder="0" applyAlignment="0" applyProtection="0"/>
    <xf numFmtId="0" fontId="11" fillId="0" borderId="0">
      <alignment/>
      <protection/>
    </xf>
    <xf numFmtId="0" fontId="11" fillId="0" borderId="0">
      <alignment/>
      <protection/>
    </xf>
    <xf numFmtId="0" fontId="11" fillId="0" borderId="0">
      <alignment/>
      <protection/>
    </xf>
    <xf numFmtId="9" fontId="0" fillId="0" borderId="0" applyFont="0" applyFill="0" applyBorder="0" applyAlignment="0" applyProtection="0"/>
    <xf numFmtId="0" fontId="11" fillId="0" borderId="0">
      <alignment/>
      <protection/>
    </xf>
    <xf numFmtId="0" fontId="11" fillId="0" borderId="0">
      <alignment/>
      <protection/>
    </xf>
    <xf numFmtId="0" fontId="39" fillId="0" borderId="0" applyNumberFormat="0" applyFill="0" applyBorder="0" applyAlignment="0" applyProtection="0"/>
    <xf numFmtId="0" fontId="11" fillId="0" borderId="0">
      <alignment vertical="center"/>
      <protection/>
    </xf>
    <xf numFmtId="0" fontId="11" fillId="0" borderId="0">
      <alignment/>
      <protection/>
    </xf>
    <xf numFmtId="0" fontId="0" fillId="7" borderId="2" applyNumberFormat="0" applyFont="0" applyAlignment="0" applyProtection="0"/>
    <xf numFmtId="0" fontId="37" fillId="8" borderId="0" applyNumberFormat="0" applyBorder="0" applyAlignment="0" applyProtection="0"/>
    <xf numFmtId="0" fontId="11" fillId="0" borderId="0">
      <alignment/>
      <protection/>
    </xf>
    <xf numFmtId="0" fontId="40" fillId="0" borderId="0" applyNumberFormat="0" applyFill="0" applyBorder="0" applyAlignment="0" applyProtection="0"/>
    <xf numFmtId="0" fontId="11" fillId="0" borderId="0">
      <alignment vertical="center"/>
      <protection/>
    </xf>
    <xf numFmtId="0" fontId="11" fillId="0" borderId="0">
      <alignment/>
      <protection/>
    </xf>
    <xf numFmtId="0" fontId="11" fillId="0" borderId="0">
      <alignment/>
      <protection/>
    </xf>
    <xf numFmtId="0" fontId="41" fillId="0" borderId="0" applyNumberFormat="0" applyFill="0" applyBorder="0" applyAlignment="0" applyProtection="0"/>
    <xf numFmtId="0" fontId="11" fillId="0" borderId="0">
      <alignment vertical="center"/>
      <protection/>
    </xf>
    <xf numFmtId="0" fontId="11"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11" fillId="0" borderId="0">
      <alignment vertical="center"/>
      <protection/>
    </xf>
    <xf numFmtId="0" fontId="11" fillId="0" borderId="0">
      <alignment vertical="center"/>
      <protection/>
    </xf>
    <xf numFmtId="0" fontId="11" fillId="0" borderId="0">
      <alignment/>
      <protection/>
    </xf>
    <xf numFmtId="0" fontId="45" fillId="0" borderId="4" applyNumberFormat="0" applyFill="0" applyAlignment="0" applyProtection="0"/>
    <xf numFmtId="0" fontId="11" fillId="0" borderId="0">
      <alignment vertical="center"/>
      <protection/>
    </xf>
    <xf numFmtId="0" fontId="37" fillId="9" borderId="0" applyNumberFormat="0" applyBorder="0" applyAlignment="0" applyProtection="0"/>
    <xf numFmtId="0" fontId="11" fillId="0" borderId="0">
      <alignment vertical="center"/>
      <protection/>
    </xf>
    <xf numFmtId="0" fontId="11" fillId="0" borderId="0">
      <alignment/>
      <protection/>
    </xf>
    <xf numFmtId="0" fontId="40" fillId="0" borderId="5" applyNumberFormat="0" applyFill="0" applyAlignment="0" applyProtection="0"/>
    <xf numFmtId="0" fontId="11" fillId="0" borderId="0">
      <alignment vertical="center"/>
      <protection/>
    </xf>
    <xf numFmtId="0" fontId="37" fillId="10" borderId="0" applyNumberFormat="0" applyBorder="0" applyAlignment="0" applyProtection="0"/>
    <xf numFmtId="0" fontId="11" fillId="0" borderId="0">
      <alignment/>
      <protection/>
    </xf>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34" fillId="13" borderId="0" applyNumberFormat="0" applyBorder="0" applyAlignment="0" applyProtection="0"/>
    <xf numFmtId="0" fontId="11" fillId="0" borderId="0">
      <alignment vertical="center"/>
      <protection/>
    </xf>
    <xf numFmtId="0" fontId="37" fillId="14"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49" fillId="0" borderId="8" applyNumberFormat="0" applyFill="0" applyAlignment="0" applyProtection="0"/>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50" fillId="0" borderId="9" applyNumberFormat="0" applyFill="0" applyAlignment="0" applyProtection="0"/>
    <xf numFmtId="0" fontId="51" fillId="15" borderId="0" applyNumberFormat="0" applyBorder="0" applyAlignment="0" applyProtection="0"/>
    <xf numFmtId="0" fontId="11" fillId="0" borderId="0">
      <alignment vertical="center"/>
      <protection/>
    </xf>
    <xf numFmtId="0" fontId="52" fillId="16" borderId="0" applyNumberFormat="0" applyBorder="0" applyAlignment="0" applyProtection="0"/>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34" fillId="17" borderId="0" applyNumberFormat="0" applyBorder="0" applyAlignment="0" applyProtection="0"/>
    <xf numFmtId="0" fontId="11" fillId="0" borderId="0">
      <alignment vertical="center"/>
      <protection/>
    </xf>
    <xf numFmtId="0" fontId="37" fillId="18" borderId="0" applyNumberFormat="0" applyBorder="0" applyAlignment="0" applyProtection="0"/>
    <xf numFmtId="0" fontId="11" fillId="0" borderId="0">
      <alignment vertical="center"/>
      <protection/>
    </xf>
    <xf numFmtId="0" fontId="11" fillId="0" borderId="0">
      <alignment/>
      <protection/>
    </xf>
    <xf numFmtId="0" fontId="34" fillId="19" borderId="0" applyNumberFormat="0" applyBorder="0" applyAlignment="0" applyProtection="0"/>
    <xf numFmtId="0" fontId="11" fillId="0" borderId="0">
      <alignment/>
      <protection/>
    </xf>
    <xf numFmtId="0" fontId="34" fillId="20"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protection/>
    </xf>
    <xf numFmtId="0" fontId="34" fillId="21" borderId="0" applyNumberFormat="0" applyBorder="0" applyAlignment="0" applyProtection="0"/>
    <xf numFmtId="0" fontId="11" fillId="0" borderId="0">
      <alignment/>
      <protection/>
    </xf>
    <xf numFmtId="0" fontId="34" fillId="22" borderId="0" applyNumberFormat="0" applyBorder="0" applyAlignment="0" applyProtection="0"/>
    <xf numFmtId="0" fontId="11" fillId="0" borderId="0">
      <alignment vertical="center"/>
      <protection/>
    </xf>
    <xf numFmtId="0" fontId="37" fillId="23" borderId="0" applyNumberFormat="0" applyBorder="0" applyAlignment="0" applyProtection="0"/>
    <xf numFmtId="0" fontId="11" fillId="0" borderId="0">
      <alignment/>
      <protection/>
    </xf>
    <xf numFmtId="0" fontId="37" fillId="24" borderId="0" applyNumberFormat="0" applyBorder="0" applyAlignment="0" applyProtection="0"/>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11" fillId="0" borderId="0">
      <alignment/>
      <protection/>
    </xf>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11" fillId="0" borderId="0">
      <alignment/>
      <protection/>
    </xf>
    <xf numFmtId="0" fontId="34" fillId="31" borderId="0" applyNumberFormat="0" applyBorder="0" applyAlignment="0" applyProtection="0"/>
    <xf numFmtId="0" fontId="11" fillId="0" borderId="0">
      <alignment/>
      <protection/>
    </xf>
    <xf numFmtId="0" fontId="37" fillId="32" borderId="0" applyNumberFormat="0" applyBorder="0" applyAlignment="0" applyProtection="0"/>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0"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0"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2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protection/>
    </xf>
    <xf numFmtId="0" fontId="0" fillId="0" borderId="0">
      <alignment/>
      <protection/>
    </xf>
    <xf numFmtId="0" fontId="53" fillId="0" borderId="0">
      <alignment vertical="center"/>
      <protection/>
    </xf>
    <xf numFmtId="0" fontId="0" fillId="0" borderId="0">
      <alignment/>
      <protection/>
    </xf>
    <xf numFmtId="0" fontId="0" fillId="0" borderId="0">
      <alignment/>
      <protection/>
    </xf>
  </cellStyleXfs>
  <cellXfs count="102">
    <xf numFmtId="0" fontId="0" fillId="0" borderId="0" xfId="0" applyAlignment="1">
      <alignment/>
    </xf>
    <xf numFmtId="0" fontId="1" fillId="0" borderId="0" xfId="0" applyFont="1" applyAlignment="1">
      <alignment/>
    </xf>
    <xf numFmtId="0" fontId="1" fillId="33" borderId="0" xfId="0" applyFont="1" applyFill="1" applyAlignment="1">
      <alignment/>
    </xf>
    <xf numFmtId="0" fontId="1" fillId="0" borderId="0" xfId="0" applyFont="1" applyFill="1" applyBorder="1" applyAlignment="1">
      <alignment vertical="center"/>
    </xf>
    <xf numFmtId="0" fontId="1" fillId="0" borderId="0" xfId="0" applyFont="1" applyFill="1" applyAlignment="1">
      <alignment vertical="center"/>
    </xf>
    <xf numFmtId="0" fontId="2" fillId="0" borderId="0" xfId="0" applyFont="1" applyFill="1" applyAlignment="1">
      <alignment/>
    </xf>
    <xf numFmtId="0" fontId="1" fillId="0" borderId="0" xfId="0" applyFont="1" applyFill="1" applyAlignment="1">
      <alignment/>
    </xf>
    <xf numFmtId="0" fontId="1" fillId="0" borderId="0" xfId="0" applyFont="1" applyFill="1" applyAlignment="1">
      <alignment horizontal="left"/>
    </xf>
    <xf numFmtId="0" fontId="1" fillId="0" borderId="0" xfId="0" applyNumberFormat="1" applyFont="1" applyFill="1" applyAlignment="1">
      <alignment/>
    </xf>
    <xf numFmtId="180" fontId="1" fillId="0" borderId="0" xfId="0" applyNumberFormat="1" applyFont="1" applyFill="1" applyAlignment="1">
      <alignment horizontal="center" vertical="center"/>
    </xf>
    <xf numFmtId="0" fontId="3" fillId="0" borderId="0" xfId="0" applyFont="1" applyFill="1" applyAlignment="1">
      <alignment horizontal="center" vertical="center" wrapText="1"/>
    </xf>
    <xf numFmtId="0" fontId="4" fillId="0" borderId="0" xfId="0" applyFont="1" applyFill="1" applyBorder="1" applyAlignment="1">
      <alignment horizontal="righ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wrapText="1"/>
    </xf>
    <xf numFmtId="181"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80" fontId="5"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shrinkToFi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181"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81" fontId="4" fillId="0" borderId="10" xfId="0" applyNumberFormat="1" applyFont="1" applyFill="1" applyBorder="1" applyAlignment="1">
      <alignment horizontal="left" vertical="center" wrapText="1"/>
    </xf>
    <xf numFmtId="180" fontId="4" fillId="0" borderId="10" xfId="0" applyNumberFormat="1" applyFont="1" applyFill="1" applyBorder="1" applyAlignment="1">
      <alignment horizontal="center" vertical="center" wrapText="1"/>
    </xf>
    <xf numFmtId="182" fontId="4" fillId="0" borderId="10" xfId="0" applyNumberFormat="1" applyFont="1" applyFill="1" applyBorder="1" applyAlignment="1">
      <alignment horizontal="right" vertical="center" wrapText="1"/>
    </xf>
    <xf numFmtId="181" fontId="4" fillId="0" borderId="10" xfId="0" applyNumberFormat="1" applyFont="1" applyFill="1" applyBorder="1" applyAlignment="1">
      <alignment horizontal="right" vertical="center" wrapText="1"/>
    </xf>
    <xf numFmtId="0"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82" fontId="4" fillId="0" borderId="10" xfId="0" applyNumberFormat="1" applyFont="1" applyFill="1" applyBorder="1" applyAlignment="1">
      <alignment horizontal="left" vertical="center" wrapText="1"/>
    </xf>
    <xf numFmtId="183" fontId="4" fillId="0" borderId="10" xfId="0" applyNumberFormat="1" applyFont="1" applyFill="1" applyBorder="1" applyAlignment="1">
      <alignment horizontal="center" vertical="center" wrapText="1"/>
    </xf>
    <xf numFmtId="180" fontId="1" fillId="0" borderId="10" xfId="0" applyNumberFormat="1" applyFont="1" applyFill="1" applyBorder="1" applyAlignment="1">
      <alignment horizontal="center" vertical="center" wrapText="1"/>
    </xf>
    <xf numFmtId="183" fontId="5" fillId="0"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shrinkToFit="1"/>
    </xf>
    <xf numFmtId="0" fontId="1" fillId="33" borderId="10" xfId="0" applyFont="1" applyFill="1" applyBorder="1" applyAlignment="1">
      <alignment horizontal="left" vertical="center" wrapText="1"/>
    </xf>
    <xf numFmtId="0" fontId="1" fillId="33" borderId="10" xfId="0" applyFont="1" applyFill="1" applyBorder="1" applyAlignment="1">
      <alignment horizontal="center" vertical="center" wrapText="1"/>
    </xf>
    <xf numFmtId="181" fontId="1" fillId="33" borderId="10" xfId="0" applyNumberFormat="1" applyFont="1" applyFill="1" applyBorder="1" applyAlignment="1">
      <alignment horizontal="left" vertical="center" wrapText="1"/>
    </xf>
    <xf numFmtId="0" fontId="54" fillId="0" borderId="10" xfId="0" applyFont="1" applyFill="1" applyBorder="1" applyAlignment="1">
      <alignment horizontal="center" vertical="center" wrapText="1"/>
    </xf>
    <xf numFmtId="181" fontId="4" fillId="0" borderId="10" xfId="0" applyNumberFormat="1" applyFont="1" applyFill="1" applyBorder="1" applyAlignment="1">
      <alignment vertical="center" wrapText="1"/>
    </xf>
    <xf numFmtId="0" fontId="1" fillId="0" borderId="10" xfId="0" applyFont="1" applyFill="1" applyBorder="1" applyAlignment="1">
      <alignment horizontal="center" vertical="center" shrinkToFit="1"/>
    </xf>
    <xf numFmtId="0" fontId="1" fillId="0" borderId="10" xfId="0" applyFont="1" applyFill="1" applyBorder="1" applyAlignment="1">
      <alignment horizontal="left" vertical="center" wrapText="1"/>
    </xf>
    <xf numFmtId="181" fontId="1" fillId="0" borderId="10" xfId="0" applyNumberFormat="1" applyFont="1" applyFill="1" applyBorder="1" applyAlignment="1">
      <alignment horizontal="center" vertical="center" wrapText="1"/>
    </xf>
    <xf numFmtId="0" fontId="1" fillId="33" borderId="10" xfId="1895" applyFont="1" applyFill="1" applyBorder="1" applyAlignment="1">
      <alignment horizontal="center" vertical="center" wrapText="1"/>
      <protection/>
    </xf>
    <xf numFmtId="0" fontId="1" fillId="33" borderId="10" xfId="1895" applyFont="1" applyFill="1" applyBorder="1" applyAlignment="1">
      <alignment horizontal="center" vertical="center" wrapText="1" shrinkToFit="1"/>
      <protection/>
    </xf>
    <xf numFmtId="182" fontId="1" fillId="0" borderId="10" xfId="1894" applyNumberFormat="1" applyFont="1" applyFill="1" applyBorder="1" applyAlignment="1">
      <alignment horizontal="left" vertical="center" wrapText="1"/>
      <protection/>
    </xf>
    <xf numFmtId="182" fontId="1" fillId="0" borderId="10" xfId="1895" applyNumberFormat="1" applyFont="1" applyFill="1" applyBorder="1" applyAlignment="1">
      <alignment horizontal="left" vertical="center" wrapText="1"/>
      <protection/>
    </xf>
    <xf numFmtId="0" fontId="2" fillId="0" borderId="10" xfId="0" applyFont="1" applyFill="1" applyBorder="1" applyAlignment="1">
      <alignment horizontal="center" vertical="center" wrapText="1"/>
    </xf>
    <xf numFmtId="182" fontId="1" fillId="0" borderId="10" xfId="0" applyNumberFormat="1" applyFont="1" applyFill="1" applyBorder="1" applyAlignment="1">
      <alignment horizontal="right" vertical="center" wrapText="1"/>
    </xf>
    <xf numFmtId="182" fontId="1" fillId="0" borderId="10" xfId="0" applyNumberFormat="1" applyFont="1" applyFill="1" applyBorder="1" applyAlignment="1">
      <alignment vertical="center" wrapText="1"/>
    </xf>
    <xf numFmtId="0" fontId="1" fillId="0" borderId="10" xfId="0" applyNumberFormat="1" applyFont="1" applyFill="1" applyBorder="1" applyAlignment="1">
      <alignment horizontal="center" vertical="center"/>
    </xf>
    <xf numFmtId="182" fontId="1" fillId="0" borderId="10" xfId="0" applyNumberFormat="1" applyFont="1" applyFill="1" applyBorder="1" applyAlignment="1">
      <alignment horizontal="left" vertical="center" wrapText="1"/>
    </xf>
    <xf numFmtId="0" fontId="1" fillId="0" borderId="10" xfId="0" applyFont="1" applyFill="1" applyBorder="1" applyAlignment="1">
      <alignment horizontal="center" vertical="center" wrapText="1" shrinkToFit="1"/>
    </xf>
    <xf numFmtId="49" fontId="1" fillId="0" borderId="10" xfId="0" applyNumberFormat="1" applyFont="1" applyFill="1" applyBorder="1" applyAlignment="1">
      <alignment horizontal="center" vertical="center" shrinkToFit="1"/>
    </xf>
    <xf numFmtId="181" fontId="1" fillId="0" borderId="10" xfId="0" applyNumberFormat="1" applyFont="1" applyFill="1" applyBorder="1" applyAlignment="1">
      <alignment horizontal="left" vertical="center" wrapText="1"/>
    </xf>
    <xf numFmtId="0" fontId="1" fillId="0" borderId="10" xfId="1895" applyFont="1" applyFill="1" applyBorder="1" applyAlignment="1">
      <alignment horizontal="center" vertical="center" wrapText="1" shrinkToFit="1"/>
      <protection/>
    </xf>
    <xf numFmtId="0" fontId="1" fillId="0" borderId="10" xfId="1895" applyNumberFormat="1" applyFont="1" applyFill="1" applyBorder="1" applyAlignment="1">
      <alignment horizontal="left" vertical="top" wrapText="1"/>
      <protection/>
    </xf>
    <xf numFmtId="49" fontId="1" fillId="0" borderId="10" xfId="159" applyNumberFormat="1" applyFont="1" applyFill="1" applyBorder="1" applyAlignment="1">
      <alignment horizontal="center" vertical="center" wrapText="1"/>
      <protection/>
    </xf>
    <xf numFmtId="0" fontId="1" fillId="0" borderId="10" xfId="159" applyFont="1" applyFill="1" applyBorder="1" applyAlignment="1">
      <alignment horizontal="left" vertical="center" wrapText="1"/>
      <protection/>
    </xf>
    <xf numFmtId="0" fontId="1" fillId="0" borderId="10" xfId="159" applyFont="1" applyFill="1" applyBorder="1" applyAlignment="1">
      <alignment horizontal="center" vertical="center" wrapText="1"/>
      <protection/>
    </xf>
    <xf numFmtId="0" fontId="1" fillId="0" borderId="10" xfId="159" applyNumberFormat="1" applyFont="1" applyFill="1" applyBorder="1" applyAlignment="1" applyProtection="1">
      <alignment horizontal="center" vertical="center" wrapText="1"/>
      <protection/>
    </xf>
    <xf numFmtId="182" fontId="1" fillId="0" borderId="10" xfId="159" applyNumberFormat="1" applyFont="1" applyFill="1" applyBorder="1" applyAlignment="1">
      <alignment vertical="center" wrapText="1"/>
      <protection/>
    </xf>
    <xf numFmtId="0" fontId="2" fillId="0" borderId="10" xfId="159" applyFont="1" applyFill="1" applyBorder="1" applyAlignment="1">
      <alignment horizontal="center" vertical="center" wrapText="1"/>
      <protection/>
    </xf>
    <xf numFmtId="0" fontId="6" fillId="0" borderId="10" xfId="0" applyNumberFormat="1" applyFont="1" applyFill="1" applyBorder="1" applyAlignment="1">
      <alignment horizontal="center" vertical="center" shrinkToFit="1"/>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2" fillId="0" borderId="10" xfId="0" applyNumberFormat="1" applyFont="1" applyFill="1" applyBorder="1" applyAlignment="1">
      <alignment horizontal="center" vertical="center"/>
    </xf>
    <xf numFmtId="180" fontId="2" fillId="0" borderId="10" xfId="0" applyNumberFormat="1" applyFont="1" applyFill="1" applyBorder="1" applyAlignment="1">
      <alignment horizontal="center" vertical="center" wrapText="1"/>
    </xf>
    <xf numFmtId="180" fontId="3" fillId="0" borderId="0" xfId="0" applyNumberFormat="1" applyFont="1" applyFill="1" applyAlignment="1">
      <alignment horizontal="center" vertical="center" wrapText="1"/>
    </xf>
    <xf numFmtId="180" fontId="1" fillId="0" borderId="10" xfId="0" applyNumberFormat="1" applyFont="1" applyFill="1" applyBorder="1" applyAlignment="1">
      <alignment horizontal="center" vertical="center"/>
    </xf>
    <xf numFmtId="184" fontId="1" fillId="0" borderId="10" xfId="0" applyNumberFormat="1" applyFont="1" applyFill="1" applyBorder="1" applyAlignment="1">
      <alignment horizontal="center" vertical="center"/>
    </xf>
    <xf numFmtId="180" fontId="7" fillId="0" borderId="10" xfId="0" applyNumberFormat="1" applyFont="1" applyBorder="1" applyAlignment="1">
      <alignment horizontal="center" vertical="center"/>
    </xf>
    <xf numFmtId="185" fontId="7" fillId="0" borderId="10" xfId="0" applyNumberFormat="1" applyFont="1" applyBorder="1" applyAlignment="1">
      <alignment horizontal="center" vertical="center"/>
    </xf>
    <xf numFmtId="180" fontId="2" fillId="0" borderId="10" xfId="0" applyNumberFormat="1" applyFont="1" applyFill="1" applyBorder="1" applyAlignment="1">
      <alignment horizontal="center" vertical="center"/>
    </xf>
    <xf numFmtId="0" fontId="1" fillId="0" borderId="0" xfId="0" applyFont="1" applyAlignment="1">
      <alignment/>
    </xf>
    <xf numFmtId="0" fontId="2" fillId="0" borderId="0" xfId="0" applyFont="1" applyAlignment="1">
      <alignment horizontal="center" vertical="center" wrapText="1"/>
    </xf>
    <xf numFmtId="0" fontId="1"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1" fillId="0" borderId="0" xfId="0" applyFont="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184" fontId="1" fillId="0" borderId="19" xfId="0" applyNumberFormat="1" applyFont="1" applyBorder="1" applyAlignment="1" applyProtection="1">
      <alignment horizontal="center" vertical="center" wrapText="1"/>
      <protection locked="0"/>
    </xf>
    <xf numFmtId="0" fontId="54" fillId="0" borderId="20" xfId="0" applyFont="1" applyFill="1" applyBorder="1" applyAlignment="1">
      <alignment horizontal="center" vertical="center" wrapText="1"/>
    </xf>
    <xf numFmtId="0" fontId="10" fillId="0" borderId="0" xfId="0" applyFont="1" applyFill="1" applyBorder="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11" fillId="0" borderId="0" xfId="0" applyFont="1" applyFill="1" applyAlignment="1">
      <alignment horizontal="left" vertical="center" wrapText="1"/>
    </xf>
    <xf numFmtId="0" fontId="11" fillId="0" borderId="0" xfId="0" applyFont="1" applyFill="1" applyAlignment="1">
      <alignment vertical="center"/>
    </xf>
    <xf numFmtId="0" fontId="12" fillId="0" borderId="0"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3" fillId="0" borderId="0" xfId="0" applyFont="1" applyFill="1" applyAlignment="1" applyProtection="1">
      <alignment horizontal="left" vertical="center" wrapText="1"/>
      <protection locked="0"/>
    </xf>
    <xf numFmtId="0" fontId="4" fillId="0" borderId="10" xfId="0" applyFont="1" applyFill="1" applyBorder="1" applyAlignment="1" quotePrefix="1">
      <alignment horizontal="center" vertical="center" shrinkToFit="1"/>
    </xf>
    <xf numFmtId="0" fontId="1" fillId="0" borderId="10" xfId="0" applyFont="1" applyFill="1" applyBorder="1" applyAlignment="1" quotePrefix="1">
      <alignment horizontal="center" vertical="center" wrapText="1"/>
    </xf>
    <xf numFmtId="0" fontId="4" fillId="0" borderId="10" xfId="0" applyFont="1" applyFill="1" applyBorder="1" applyAlignment="1" quotePrefix="1">
      <alignment horizontal="center" vertical="center" wrapText="1"/>
    </xf>
  </cellXfs>
  <cellStyles count="1882">
    <cellStyle name="Normal" xfId="0"/>
    <cellStyle name="Currency [0]" xfId="15"/>
    <cellStyle name="20% - 强调文字颜色 3" xfId="16"/>
    <cellStyle name="常规 2 3 2 2 7" xfId="17"/>
    <cellStyle name="常规 2 2 2 2 2 3 3" xfId="18"/>
    <cellStyle name="常规 2 5 2 4 3" xfId="19"/>
    <cellStyle name="常规 2 2 2 5 3 2" xfId="20"/>
    <cellStyle name="输入" xfId="21"/>
    <cellStyle name="Currency" xfId="22"/>
    <cellStyle name="常规 2 2 2 6 4" xfId="23"/>
    <cellStyle name="常规 2 11" xfId="24"/>
    <cellStyle name="常规 2 6 3 2 2 3" xfId="25"/>
    <cellStyle name="Comma [0]" xfId="26"/>
    <cellStyle name="常规 2 2 2 3 3 6" xfId="27"/>
    <cellStyle name="常规 2 2 2 3 3 2 4" xfId="28"/>
    <cellStyle name="常规 2 5 2 2 2 3 2" xfId="29"/>
    <cellStyle name="常规 2 3 2 2 4 5" xfId="30"/>
    <cellStyle name="差" xfId="31"/>
    <cellStyle name="常规 2 2 2 3 4 3 2" xfId="32"/>
    <cellStyle name="Comma" xfId="33"/>
    <cellStyle name="常规 2 2 2 2 2 2 6" xfId="34"/>
    <cellStyle name="常规 2 3 2 3 2 2 4" xfId="35"/>
    <cellStyle name="常规 2 3 5 2 3 3" xfId="36"/>
    <cellStyle name="常规 2 2 2 4 4 4" xfId="37"/>
    <cellStyle name="常规 2 2 2 4 8" xfId="38"/>
    <cellStyle name="40% - 强调文字颜色 3" xfId="39"/>
    <cellStyle name="常规 2 3 4 5 4" xfId="40"/>
    <cellStyle name="60% - 强调文字颜色 3" xfId="41"/>
    <cellStyle name="常规 2 2 2 3 3 4 4" xfId="42"/>
    <cellStyle name="Hyperlink" xfId="43"/>
    <cellStyle name="常规 2 2 2 3 3 2 2 4" xfId="44"/>
    <cellStyle name="常规 2 2 2 3 2 5 4" xfId="45"/>
    <cellStyle name="常规 2 2 2 2 2 2 2 2 2 2" xfId="46"/>
    <cellStyle name="Percent" xfId="47"/>
    <cellStyle name="常规 2 2 2 6 2 3 2" xfId="48"/>
    <cellStyle name="常规 2 2 2 2 3 3 2 3" xfId="49"/>
    <cellStyle name="Followed Hyperlink" xfId="50"/>
    <cellStyle name="常规 2 3 5 2 2" xfId="51"/>
    <cellStyle name="常规 2 2 2 4 2 4 2 4" xfId="52"/>
    <cellStyle name="注释" xfId="53"/>
    <cellStyle name="60% - 强调文字颜色 2" xfId="54"/>
    <cellStyle name="常规 2 2 2 4 2 3 4" xfId="55"/>
    <cellStyle name="标题 4" xfId="56"/>
    <cellStyle name="常规 2 4 3 3 2 5" xfId="57"/>
    <cellStyle name="常规 2 2 2 4 3 6" xfId="58"/>
    <cellStyle name="常规 2 2 2 3 4 2 4" xfId="59"/>
    <cellStyle name="警告文本" xfId="60"/>
    <cellStyle name="常规 2 3 3 3 2 2 2 2" xfId="61"/>
    <cellStyle name="常规 2 2 2 4 2 3" xfId="62"/>
    <cellStyle name="标题" xfId="63"/>
    <cellStyle name="解释性文本" xfId="64"/>
    <cellStyle name="标题 1" xfId="65"/>
    <cellStyle name="常规 2 4 3 3 2 2" xfId="66"/>
    <cellStyle name="常规 2 5 2 2 6" xfId="67"/>
    <cellStyle name="常规 2 2 2 4 2 3 2" xfId="68"/>
    <cellStyle name="标题 2" xfId="69"/>
    <cellStyle name="常规 2 4 3 3 2 3" xfId="70"/>
    <cellStyle name="60% - 强调文字颜色 1" xfId="71"/>
    <cellStyle name="常规 2 5 2 2 7" xfId="72"/>
    <cellStyle name="常规 2 2 2 4 2 3 3" xfId="73"/>
    <cellStyle name="标题 3" xfId="74"/>
    <cellStyle name="常规 2 4 3 3 2 4" xfId="75"/>
    <cellStyle name="60% - 强调文字颜色 4" xfId="76"/>
    <cellStyle name="常规 2 2 2 2 2 3" xfId="77"/>
    <cellStyle name="输出" xfId="78"/>
    <cellStyle name="计算" xfId="79"/>
    <cellStyle name="检查单元格" xfId="80"/>
    <cellStyle name="常规 2 2 2 4 5 4" xfId="81"/>
    <cellStyle name="常规 2 2 2 3 3 3 2 2" xfId="82"/>
    <cellStyle name="常规 2 3 2 3 2 3 4" xfId="83"/>
    <cellStyle name="常规 2 2 2 2 2 3 6" xfId="84"/>
    <cellStyle name="20% - 强调文字颜色 6" xfId="85"/>
    <cellStyle name="常规 2 3 2 2 3 2 2 3" xfId="86"/>
    <cellStyle name="强调文字颜色 2" xfId="87"/>
    <cellStyle name="常规 2 2 2 5" xfId="88"/>
    <cellStyle name="常规 2 2 2 4 3 3 3" xfId="89"/>
    <cellStyle name="常规 2 2 3 3 4 5" xfId="90"/>
    <cellStyle name="常规 2 2 2 4 2 2 3 2" xfId="91"/>
    <cellStyle name="链接单元格" xfId="92"/>
    <cellStyle name="常规 2 3 5 2 2 2 3" xfId="93"/>
    <cellStyle name="常规 2 5 3 3 5" xfId="94"/>
    <cellStyle name="常规 2 2 4 2 2 2 2 2" xfId="95"/>
    <cellStyle name="常规 2 2 2 6 2 4" xfId="96"/>
    <cellStyle name="汇总" xfId="97"/>
    <cellStyle name="好" xfId="98"/>
    <cellStyle name="常规 2 5 2 2 2 4" xfId="99"/>
    <cellStyle name="适中" xfId="100"/>
    <cellStyle name="常规 2 2 2 2 2 3 3 3" xfId="101"/>
    <cellStyle name="常规 2 2 2 4 5 3" xfId="102"/>
    <cellStyle name="常规 2 3 2 3 2 3 3" xfId="103"/>
    <cellStyle name="常规 2 2 2 2 2 3 5" xfId="104"/>
    <cellStyle name="20% - 强调文字颜色 5" xfId="105"/>
    <cellStyle name="常规 2 3 2 2 3 2 2 2" xfId="106"/>
    <cellStyle name="强调文字颜色 1" xfId="107"/>
    <cellStyle name="常规 2 4 3 5 4" xfId="108"/>
    <cellStyle name="常规 2 2 2 4" xfId="109"/>
    <cellStyle name="20% - 强调文字颜色 1" xfId="110"/>
    <cellStyle name="常规 2 2 2 4 6" xfId="111"/>
    <cellStyle name="40% - 强调文字颜色 1" xfId="112"/>
    <cellStyle name="常规 2 6 8" xfId="113"/>
    <cellStyle name="常规 2 3 4 5 2" xfId="114"/>
    <cellStyle name="常规 2 3 2 2 6" xfId="115"/>
    <cellStyle name="常规 2 2 2 2 2 3 2" xfId="116"/>
    <cellStyle name="20% - 强调文字颜色 2" xfId="117"/>
    <cellStyle name="常规 2 2 2 4 7" xfId="118"/>
    <cellStyle name="40% - 强调文字颜色 2" xfId="119"/>
    <cellStyle name="常规 2 3 4 5 3" xfId="120"/>
    <cellStyle name="强调文字颜色 3" xfId="121"/>
    <cellStyle name="常规 2 2 2 6" xfId="122"/>
    <cellStyle name="强调文字颜色 4" xfId="123"/>
    <cellStyle name="常规 2 2 2 7" xfId="124"/>
    <cellStyle name="常规 2 2 2 4 5 2" xfId="125"/>
    <cellStyle name="常规 2 3 2 3 2 3 2" xfId="126"/>
    <cellStyle name="常规 2 3 2 2 8" xfId="127"/>
    <cellStyle name="常规 2 2 2 2 2 3 4" xfId="128"/>
    <cellStyle name="20% - 强调文字颜色 4" xfId="129"/>
    <cellStyle name="40% - 强调文字颜色 4" xfId="130"/>
    <cellStyle name="强调文字颜色 5" xfId="131"/>
    <cellStyle name="常规 2 2 2 8" xfId="132"/>
    <cellStyle name="40% - 强调文字颜色 5" xfId="133"/>
    <cellStyle name="60% - 强调文字颜色 5" xfId="134"/>
    <cellStyle name="强调文字颜色 6" xfId="135"/>
    <cellStyle name="常规 2 2 2 9" xfId="136"/>
    <cellStyle name="40% - 强调文字颜色 6" xfId="137"/>
    <cellStyle name="常规 2 2 2 2 3 2 2" xfId="138"/>
    <cellStyle name="60% - 强调文字颜色 6" xfId="139"/>
    <cellStyle name="常规 2 2 2 6 6" xfId="140"/>
    <cellStyle name="常规 2 13" xfId="141"/>
    <cellStyle name="常规 2 2 12" xfId="142"/>
    <cellStyle name="常规 2 5 3 4 5" xfId="143"/>
    <cellStyle name="常规 2 2 4 2 2 2 3 2" xfId="144"/>
    <cellStyle name="常规 2 2 2 6 3 4" xfId="145"/>
    <cellStyle name="常规 2 10 4" xfId="146"/>
    <cellStyle name="常规 2 4 3 5" xfId="147"/>
    <cellStyle name="常规 2 2 2" xfId="148"/>
    <cellStyle name="常规 2 2 2 3 2 4 2 3" xfId="149"/>
    <cellStyle name="常规 2 2 6 3 2 5" xfId="150"/>
    <cellStyle name="常规 2 2" xfId="151"/>
    <cellStyle name="常规 2 2 2 3 2 2 2 3 3" xfId="152"/>
    <cellStyle name="常规 2 3 3 3 4 2 4" xfId="153"/>
    <cellStyle name="常规 10" xfId="154"/>
    <cellStyle name="常规 2 10" xfId="155"/>
    <cellStyle name="常规 2 2 2 6 3" xfId="156"/>
    <cellStyle name="常规 2 3 7 2" xfId="157"/>
    <cellStyle name="常规 2 2 2 3 2 2 2 3 4" xfId="158"/>
    <cellStyle name="常规 11" xfId="159"/>
    <cellStyle name="常规 2 2 2 3 2 7" xfId="160"/>
    <cellStyle name="常规 2" xfId="161"/>
    <cellStyle name="常规 2 2 10" xfId="162"/>
    <cellStyle name="常规 2 5 3 4 3" xfId="163"/>
    <cellStyle name="常规 2 10 2" xfId="164"/>
    <cellStyle name="常规 2 2 2 6 3 2" xfId="165"/>
    <cellStyle name="常规 2 2 11" xfId="166"/>
    <cellStyle name="常规 2 5 3 4 4" xfId="167"/>
    <cellStyle name="常规 2 10 3" xfId="168"/>
    <cellStyle name="常规 2 2 2 6 3 3" xfId="169"/>
    <cellStyle name="常规 2 2 2 6 5" xfId="170"/>
    <cellStyle name="常规 2 12" xfId="171"/>
    <cellStyle name="常规 2 2 2 6 7" xfId="172"/>
    <cellStyle name="常规 2 14" xfId="173"/>
    <cellStyle name="常规 2 2 2 3 2 3 2 3" xfId="174"/>
    <cellStyle name="常规 2 3 4 2 4 4" xfId="175"/>
    <cellStyle name="常规 2 3 2 2 2 3 5" xfId="176"/>
    <cellStyle name="常规 2 2 2 10" xfId="177"/>
    <cellStyle name="常规 2 2 2 3 2 3 2 4" xfId="178"/>
    <cellStyle name="常规 2 3 4 2 4 5" xfId="179"/>
    <cellStyle name="常规 2 2 2 11" xfId="180"/>
    <cellStyle name="常规 2 2 2 3 2 3 2 5" xfId="181"/>
    <cellStyle name="常规 2 2 2 12" xfId="182"/>
    <cellStyle name="常规 2 4 3 5 2" xfId="183"/>
    <cellStyle name="常规 2 2 2 2" xfId="184"/>
    <cellStyle name="常规 2 3 6 2 3 2" xfId="185"/>
    <cellStyle name="常规 2 3 2 4 2 2 3" xfId="186"/>
    <cellStyle name="常规 2 2 2 3 2 2 5" xfId="187"/>
    <cellStyle name="常规 2 2 2 2 2" xfId="188"/>
    <cellStyle name="常规 2 2 2 2 3 7" xfId="189"/>
    <cellStyle name="常规 2 3 3 4 2 2 4" xfId="190"/>
    <cellStyle name="常规 2 2 2 2 2 2" xfId="191"/>
    <cellStyle name="常规 2 2 2 2 2 2 2" xfId="192"/>
    <cellStyle name="常规 2 2 2 2 2 2 2 2" xfId="193"/>
    <cellStyle name="常规 2 2 2 2 2 2 2 2 2" xfId="194"/>
    <cellStyle name="常规 2 2 2 5 2" xfId="195"/>
    <cellStyle name="常规 2 2 2 2 2 2 2 2 2 3" xfId="196"/>
    <cellStyle name="常规 2 2 2 5 3" xfId="197"/>
    <cellStyle name="常规 2 2 2 2 2 2 2 2 2 4" xfId="198"/>
    <cellStyle name="常规 2 2 2 2 2 2 2 2 3" xfId="199"/>
    <cellStyle name="常规 2 2 2 2 2 2 2 2 4" xfId="200"/>
    <cellStyle name="常规 2 2 2 3 2 3 2 2 2" xfId="201"/>
    <cellStyle name="常规 2 2 2 2 2 2 2 2 5" xfId="202"/>
    <cellStyle name="常规 2 2 2 3 2 3 2 2 3" xfId="203"/>
    <cellStyle name="常规 2 7 3 3 2" xfId="204"/>
    <cellStyle name="常规 2 2 2 2 2 2 2 3" xfId="205"/>
    <cellStyle name="常规 2 2 2 2 3 2 2 4" xfId="206"/>
    <cellStyle name="常规 2 2 2 2 2 2 2 3 2" xfId="207"/>
    <cellStyle name="常规 2 2 2 2 3 2 2 5" xfId="208"/>
    <cellStyle name="常规 2 2 2 2 2 2 2 3 3" xfId="209"/>
    <cellStyle name="常规 2 2 2 2 2 2 2 3 4" xfId="210"/>
    <cellStyle name="常规 2 7 3 3 3" xfId="211"/>
    <cellStyle name="常规 2 2 3 2 3 2 2 2" xfId="212"/>
    <cellStyle name="常规 2 2 2 2 2 2 2 4" xfId="213"/>
    <cellStyle name="常规 2 7 3 3 4" xfId="214"/>
    <cellStyle name="常规 2 2 3 2 3 2 2 3" xfId="215"/>
    <cellStyle name="常规 2 2 2 2 2 2 2 5" xfId="216"/>
    <cellStyle name="常规 2 2 2 3 2 2 2 3 2" xfId="217"/>
    <cellStyle name="常规 2 2 3 2 3 2 2 4" xfId="218"/>
    <cellStyle name="常规 2 2 2 2 2 2 2 6" xfId="219"/>
    <cellStyle name="常规 2 2 2 2 2 2 3" xfId="220"/>
    <cellStyle name="常规 2 2 2 2 2 2 3 2" xfId="221"/>
    <cellStyle name="常规 2 5 3 3 3 3" xfId="222"/>
    <cellStyle name="常规 2 3 3 2 2 2 3 2" xfId="223"/>
    <cellStyle name="常规 2 2 2 6 2 2 3" xfId="224"/>
    <cellStyle name="常规 2 2 2 2 2 2 3 2 2" xfId="225"/>
    <cellStyle name="常规 2 5 3 3 3 4" xfId="226"/>
    <cellStyle name="常规 2 3 3 2 2 2 3 3" xfId="227"/>
    <cellStyle name="常规 2 2 2 6 2 2 4" xfId="228"/>
    <cellStyle name="常规 2 2 2 2 2 2 3 2 3" xfId="229"/>
    <cellStyle name="常规 2 3 3 2 2 2 3 4" xfId="230"/>
    <cellStyle name="常规 2 2 2 6 2 2 5" xfId="231"/>
    <cellStyle name="常规 2 2 2 2 2 2 3 2 4" xfId="232"/>
    <cellStyle name="常规 2 2 2 2 2 2 3 3" xfId="233"/>
    <cellStyle name="常规 2 2 2 2 2 2 3 4" xfId="234"/>
    <cellStyle name="常规 2 2 2 2 2 2 3 5" xfId="235"/>
    <cellStyle name="常规 2 2 2 4 4 2" xfId="236"/>
    <cellStyle name="常规 2 3 2 3 2 2 2" xfId="237"/>
    <cellStyle name="常规 2 2 2 2 2 2 4" xfId="238"/>
    <cellStyle name="常规 2 2 2 4 4 2 2" xfId="239"/>
    <cellStyle name="常规 2 2 2 2 2 8" xfId="240"/>
    <cellStyle name="常规 2 3 2 3 2 2 2 2" xfId="241"/>
    <cellStyle name="常规 2 2 2 2 2 2 4 2" xfId="242"/>
    <cellStyle name="常规 2 2 2 4 4 2 3" xfId="243"/>
    <cellStyle name="常规 2 3 6" xfId="244"/>
    <cellStyle name="常规 2 2 2 4 2 3 2 2" xfId="245"/>
    <cellStyle name="常规 2 3 2 3 2 2 2 3" xfId="246"/>
    <cellStyle name="常规 2 2 2 2 2 2 4 3" xfId="247"/>
    <cellStyle name="常规 2 2 2 4 4 2 4" xfId="248"/>
    <cellStyle name="常规 2 3 7" xfId="249"/>
    <cellStyle name="常规 2 2 2 4 2 3 2 3" xfId="250"/>
    <cellStyle name="常规 2 3 3 3 3 2 2 2" xfId="251"/>
    <cellStyle name="常规 2 3 2 3 2 2 2 4" xfId="252"/>
    <cellStyle name="常规 2 2 2 2 2 2 4 4" xfId="253"/>
    <cellStyle name="常规 2 2 2 4 4 3" xfId="254"/>
    <cellStyle name="常规 2 3 5 2 3 2" xfId="255"/>
    <cellStyle name="常规 2 3 2 3 2 2 3" xfId="256"/>
    <cellStyle name="常规 2 2 2 2 2 2 5" xfId="257"/>
    <cellStyle name="常规 2 2 2 4 4 5" xfId="258"/>
    <cellStyle name="常规 2 2 2 3 4 3 3" xfId="259"/>
    <cellStyle name="常规 2 3 5 2 3 4" xfId="260"/>
    <cellStyle name="常规 2 3 2 3 2 2 5" xfId="261"/>
    <cellStyle name="常规 2 2 2 2 2 2 7" xfId="262"/>
    <cellStyle name="常规 2 2 2 2 2 3 2 2" xfId="263"/>
    <cellStyle name="常规 2 2 2 2 2 3 2 2 2" xfId="264"/>
    <cellStyle name="常规 2 2 2 3 2 2 3 3" xfId="265"/>
    <cellStyle name="常规 2 2 2 2 3 5 3" xfId="266"/>
    <cellStyle name="常规 2 2 2 2 2 3 2 2 3" xfId="267"/>
    <cellStyle name="常规 2 2 2 3 2 2 3 4" xfId="268"/>
    <cellStyle name="常规 2 2 2 2 3 5 4" xfId="269"/>
    <cellStyle name="常规 2 2 2 2 2 3 2 2 4" xfId="270"/>
    <cellStyle name="常规 2 2 2 3 2 2 3 5" xfId="271"/>
    <cellStyle name="常规 2 2 2 5 2 3 2" xfId="272"/>
    <cellStyle name="常规 2 2 2 2 2 3 2 3" xfId="273"/>
    <cellStyle name="常规 2 2 2 5 2 3 3" xfId="274"/>
    <cellStyle name="常规 2 2 2 2 2 3 2 4" xfId="275"/>
    <cellStyle name="常规 2 2 2 5 2 3 4" xfId="276"/>
    <cellStyle name="常规 2 2 2 2 2 3 2 5" xfId="277"/>
    <cellStyle name="常规 2 2 2 2 2 3 3 2" xfId="278"/>
    <cellStyle name="常规 2 2 2 2 2 3 3 4" xfId="279"/>
    <cellStyle name="常规 2 2 2 2 2 4" xfId="280"/>
    <cellStyle name="常规 2 3 2 3 6" xfId="281"/>
    <cellStyle name="常规 2 2 2 2 2 4 2" xfId="282"/>
    <cellStyle name="常规 2 2 2 2 2 4 2 2" xfId="283"/>
    <cellStyle name="常规 2 2 2 5 3 3 2" xfId="284"/>
    <cellStyle name="常规 2 2 2 2 2 4 2 3" xfId="285"/>
    <cellStyle name="常规 2 2 2 5 3 3 3" xfId="286"/>
    <cellStyle name="常规 2 2 2 4 2 2 2 2 2" xfId="287"/>
    <cellStyle name="常规 2 2 2 2 2 4 2 4" xfId="288"/>
    <cellStyle name="常规 2 3 2 3 7" xfId="289"/>
    <cellStyle name="常规 2 2 2 2 2 4 3" xfId="290"/>
    <cellStyle name="常规 2 3 2 3 8" xfId="291"/>
    <cellStyle name="常规 2 2 2 2 2 4 4" xfId="292"/>
    <cellStyle name="常规 2 2 2 2 2 4 5" xfId="293"/>
    <cellStyle name="常规 2 2 2 2 2 5" xfId="294"/>
    <cellStyle name="常规 2 3 2 4 6" xfId="295"/>
    <cellStyle name="常规 2 2 2 2 2 5 2" xfId="296"/>
    <cellStyle name="常规 2 2 2 2 2 5 3" xfId="297"/>
    <cellStyle name="常规 2 2 2 2 2 5 4" xfId="298"/>
    <cellStyle name="常规 2 2 2 2 2 6" xfId="299"/>
    <cellStyle name="常规 2 2 2 2 2 7" xfId="300"/>
    <cellStyle name="常规 2 3 6 2 3 3" xfId="301"/>
    <cellStyle name="常规 2 3 2 4 2 2 4" xfId="302"/>
    <cellStyle name="常规 2 2 2 3 2 2 6" xfId="303"/>
    <cellStyle name="常规 2 2 2 2 3" xfId="304"/>
    <cellStyle name="常规 2 2 2 2 3 8" xfId="305"/>
    <cellStyle name="常规 2 2 2 2 3 2" xfId="306"/>
    <cellStyle name="常规 2 2 2 2 3 2 2 2" xfId="307"/>
    <cellStyle name="常规 2 2 2 2 3 2 2 2 2" xfId="308"/>
    <cellStyle name="常规 2 2 2 3 4 6" xfId="309"/>
    <cellStyle name="常规 2 2 2 3 3 3 4" xfId="310"/>
    <cellStyle name="常规 2 2 2 3 3 3 5" xfId="311"/>
    <cellStyle name="常规 2 2 3 3 2" xfId="312"/>
    <cellStyle name="常规 2 2 2 2 3 2 2 2 3" xfId="313"/>
    <cellStyle name="常规 2 2 2 3 3 3 6" xfId="314"/>
    <cellStyle name="常规 2 2 3 3 3" xfId="315"/>
    <cellStyle name="常规 2 2 2 2 3 2 2 2 4" xfId="316"/>
    <cellStyle name="常规 2 2 2 3 3 3 2 2 2" xfId="317"/>
    <cellStyle name="常规 2 2 2 2 3 2 2 3" xfId="318"/>
    <cellStyle name="常规 2 2 2 2 3 2 3" xfId="319"/>
    <cellStyle name="常规 2 2 2 2 3 2 3 2" xfId="320"/>
    <cellStyle name="常规 2 2 2 2 3 2 3 3" xfId="321"/>
    <cellStyle name="常规 2 2 2 2 3 2 3 4" xfId="322"/>
    <cellStyle name="常规 2 6 2 2 2 3" xfId="323"/>
    <cellStyle name="常规 2 5 2 5 3" xfId="324"/>
    <cellStyle name="常规 2 2 2 5 4 2" xfId="325"/>
    <cellStyle name="常规 2 3 2 3 3 2 2" xfId="326"/>
    <cellStyle name="常规 2 2 2 2 3 2 4" xfId="327"/>
    <cellStyle name="常规 2 6 2 2 2 4" xfId="328"/>
    <cellStyle name="常规 2 5 2 5 4" xfId="329"/>
    <cellStyle name="常规 2 2 2 5 4 3" xfId="330"/>
    <cellStyle name="常规 2 3 5 3 3 2" xfId="331"/>
    <cellStyle name="常规 2 3 2 3 3 2 3" xfId="332"/>
    <cellStyle name="常规 2 2 2 2 3 2 5" xfId="333"/>
    <cellStyle name="常规 2 2 2 5 4 4" xfId="334"/>
    <cellStyle name="常规 2 3 5 3 3 3" xfId="335"/>
    <cellStyle name="常规 2 3 2 3 3 2 4" xfId="336"/>
    <cellStyle name="常规 2 2 2 2 3 2 6" xfId="337"/>
    <cellStyle name="常规 2 2 2 2 3 3" xfId="338"/>
    <cellStyle name="常规 2 3 3 2 6" xfId="339"/>
    <cellStyle name="常规 2 2 2 2 3 3 2" xfId="340"/>
    <cellStyle name="常规 2 2 2 2 3 3 2 2" xfId="341"/>
    <cellStyle name="常规 2 2 2 4 3 3 4" xfId="342"/>
    <cellStyle name="常规 2 2 2 2 3 3 2 2 2" xfId="343"/>
    <cellStyle name="常规 2 2 2 4 2 2 3 3" xfId="344"/>
    <cellStyle name="常规 2 3 3 3 2" xfId="345"/>
    <cellStyle name="常规 2 2 2 2 3 3 2 2 3" xfId="346"/>
    <cellStyle name="常规 2 2 2 4 2 2 3 4" xfId="347"/>
    <cellStyle name="常规 2 3 3 3 3" xfId="348"/>
    <cellStyle name="常规 2 2 2 2 3 3 2 2 4" xfId="349"/>
    <cellStyle name="常规 2 2 2 6 2 3 3" xfId="350"/>
    <cellStyle name="常规 2 2 2 2 3 3 2 4" xfId="351"/>
    <cellStyle name="常规 2 2 2 6 2 3 4" xfId="352"/>
    <cellStyle name="常规 2 2 2 2 3 3 2 5" xfId="353"/>
    <cellStyle name="常规 2 3 3 2 7" xfId="354"/>
    <cellStyle name="常规 2 2 2 2 3 3 3" xfId="355"/>
    <cellStyle name="常规 2 2 2 2 3 3 3 2" xfId="356"/>
    <cellStyle name="常规 2 2 2 2 3 3 3 3" xfId="357"/>
    <cellStyle name="常规 2 2 2 2 3 3 3 4" xfId="358"/>
    <cellStyle name="常规 2 2 2 5 5 2" xfId="359"/>
    <cellStyle name="常规 2 3 3 2 8" xfId="360"/>
    <cellStyle name="常规 2 3 2 3 3 3 2" xfId="361"/>
    <cellStyle name="常规 2 2 2 2 3 3 4" xfId="362"/>
    <cellStyle name="常规 2 2 2 5 5 3" xfId="363"/>
    <cellStyle name="常规 2 3 2 3 3 3 3" xfId="364"/>
    <cellStyle name="常规 2 2 2 2 3 3 5" xfId="365"/>
    <cellStyle name="常规 2 2 2 5 5 4" xfId="366"/>
    <cellStyle name="常规 2 2 2 3 3 4 2 2" xfId="367"/>
    <cellStyle name="常规 2 2 2 3 3 2 2 2 2" xfId="368"/>
    <cellStyle name="常规 2 3 2 3 3 3 4" xfId="369"/>
    <cellStyle name="常规 2 2 2 2 3 3 6" xfId="370"/>
    <cellStyle name="常规 2 2 2 3 2 2 2" xfId="371"/>
    <cellStyle name="常规 2 2 2 2 3 4" xfId="372"/>
    <cellStyle name="常规 2 2 2 3 2 2 2 2" xfId="373"/>
    <cellStyle name="常规 2 3 3 3 6" xfId="374"/>
    <cellStyle name="常规 2 2 2 2 3 4 2" xfId="375"/>
    <cellStyle name="常规 2 2 2 3 2 2 2 2 2" xfId="376"/>
    <cellStyle name="常规 2 2 2 2 3 4 2 2" xfId="377"/>
    <cellStyle name="常规 2 2 2 6 3 3 2" xfId="378"/>
    <cellStyle name="常规 2 2 2 3 2 2 2 2 3" xfId="379"/>
    <cellStyle name="常规 2 2 2 2 3 4 2 3" xfId="380"/>
    <cellStyle name="常规 2 2 2 6 3 3 3" xfId="381"/>
    <cellStyle name="常规 2 3 6 2" xfId="382"/>
    <cellStyle name="常规 2 2 2 3 2 2 2 2 4" xfId="383"/>
    <cellStyle name="常规 2 2 2 4 2 3 2 2 2" xfId="384"/>
    <cellStyle name="常规 2 2 2 2 3 4 2 4" xfId="385"/>
    <cellStyle name="常规 2 2 2 3 2 2 2 3" xfId="386"/>
    <cellStyle name="常规 2 3 3 3 7" xfId="387"/>
    <cellStyle name="常规 2 2 2 2 3 4 3" xfId="388"/>
    <cellStyle name="常规 2 2 3 3 3 2 2 2" xfId="389"/>
    <cellStyle name="常规 2 2 2 3 2 2 2 4" xfId="390"/>
    <cellStyle name="常规 2 3 3 3 8" xfId="391"/>
    <cellStyle name="常规 2 2 2 2 3 4 4" xfId="392"/>
    <cellStyle name="常规 2 2 3 3 3 2 2 3" xfId="393"/>
    <cellStyle name="常规 2 2 2 3 2 2 2 5" xfId="394"/>
    <cellStyle name="常规 2 2 2 2 3 4 5" xfId="395"/>
    <cellStyle name="常规 2 2 2 3 2 2 3" xfId="396"/>
    <cellStyle name="常规 2 2 2 2 3 5" xfId="397"/>
    <cellStyle name="常规 2 2 2 3 2 2 3 2" xfId="398"/>
    <cellStyle name="常规 2 3 3 4 6" xfId="399"/>
    <cellStyle name="常规 2 2 2 2 3 5 2" xfId="400"/>
    <cellStyle name="常规 2 3 2 4 2 2 2" xfId="401"/>
    <cellStyle name="常规 2 2 2 3 2 2 4" xfId="402"/>
    <cellStyle name="常规 2 2 2 2 3 6" xfId="403"/>
    <cellStyle name="常规 2 4 6" xfId="404"/>
    <cellStyle name="常规 2 2 2 4 2 3 3 2" xfId="405"/>
    <cellStyle name="常规 2 3 6 2 3 4" xfId="406"/>
    <cellStyle name="常规 2 2 2 3 2 2 7" xfId="407"/>
    <cellStyle name="常规 2 2 2 2 4" xfId="408"/>
    <cellStyle name="常规 2 4 6 2" xfId="409"/>
    <cellStyle name="常规 2 2 2 3 2 2 3 2 4" xfId="410"/>
    <cellStyle name="常规 2 2 2 2 4 2" xfId="411"/>
    <cellStyle name="常规 2 2 2 2 4 2 2" xfId="412"/>
    <cellStyle name="常规 2 2 2 2 4 2 2 2" xfId="413"/>
    <cellStyle name="常规 2 2 2 3 2 2 4 2" xfId="414"/>
    <cellStyle name="常规 2 2 2 2 4 2 2 3" xfId="415"/>
    <cellStyle name="常规 2 2 2 3 2 2 4 3" xfId="416"/>
    <cellStyle name="常规 2 2 2 2 4 2 2 4" xfId="417"/>
    <cellStyle name="常规 2 2 2 2 4 2 3" xfId="418"/>
    <cellStyle name="常规 2 3 2 3 4 2 2" xfId="419"/>
    <cellStyle name="常规 2 2 2 2 4 2 4" xfId="420"/>
    <cellStyle name="常规 2 3 2 3 4 2 3" xfId="421"/>
    <cellStyle name="常规 2 2 2 2 4 2 5" xfId="422"/>
    <cellStyle name="常规 2 2 2 2 4 3" xfId="423"/>
    <cellStyle name="常规 2 3 4 2 6" xfId="424"/>
    <cellStyle name="常规 2 2 2 2 4 3 2" xfId="425"/>
    <cellStyle name="常规 2 3 4 2 7" xfId="426"/>
    <cellStyle name="常规 2 2 2 2 4 3 3" xfId="427"/>
    <cellStyle name="常规 2 3 4 2 8" xfId="428"/>
    <cellStyle name="常规 2 2 2 2 4 3 4" xfId="429"/>
    <cellStyle name="常规 2 4 2 2 6" xfId="430"/>
    <cellStyle name="常规 2 2 2 3 2 3 2" xfId="431"/>
    <cellStyle name="常规 2 2 2 2 4 4" xfId="432"/>
    <cellStyle name="常规 2 4 2 2 7" xfId="433"/>
    <cellStyle name="常规 2 2 2 3 2 3 3" xfId="434"/>
    <cellStyle name="常规 2 2 2 2 4 5" xfId="435"/>
    <cellStyle name="常规 2 2 2 3 2 3 4" xfId="436"/>
    <cellStyle name="常规 2 2 2 2 4 6" xfId="437"/>
    <cellStyle name="常规 2 4 7" xfId="438"/>
    <cellStyle name="常规 2 2 2 4 2 3 3 3" xfId="439"/>
    <cellStyle name="常规 2 2 2 2 5" xfId="440"/>
    <cellStyle name="常规 2 2 2 2 5 2" xfId="441"/>
    <cellStyle name="常规 2 2 2 2 6 3" xfId="442"/>
    <cellStyle name="常规 2 2 2 2 5 2 2" xfId="443"/>
    <cellStyle name="常规 2 2 2 3 2 5 2" xfId="444"/>
    <cellStyle name="常规 2 2 2 2 6 4" xfId="445"/>
    <cellStyle name="常规 2 2 2 2 5 2 3" xfId="446"/>
    <cellStyle name="常规 2 2 2 3 2 5 3" xfId="447"/>
    <cellStyle name="常规 2 2 2 2 5 2 4" xfId="448"/>
    <cellStyle name="常规 2 2 2 2 5 3" xfId="449"/>
    <cellStyle name="常规 2 4 2 3 6" xfId="450"/>
    <cellStyle name="常规 2 2 2 3 2 4 2" xfId="451"/>
    <cellStyle name="常规 2 2 2 2 5 4" xfId="452"/>
    <cellStyle name="常规 2 2 2 3 2 4 3" xfId="453"/>
    <cellStyle name="常规 2 2 2 2 5 5" xfId="454"/>
    <cellStyle name="常规 2 4 8" xfId="455"/>
    <cellStyle name="常规 2 3 4 3 2" xfId="456"/>
    <cellStyle name="常规 2 2 2 4 2 3 3 4" xfId="457"/>
    <cellStyle name="常规 2 2 2 2 6" xfId="458"/>
    <cellStyle name="常规 2 2 2 2 6 2" xfId="459"/>
    <cellStyle name="常规 2 2 2 2 7" xfId="460"/>
    <cellStyle name="常规 2 3 2 2 2 3 2" xfId="461"/>
    <cellStyle name="常规 2 2 2 2 8" xfId="462"/>
    <cellStyle name="常规 2 3 4 2 4 2" xfId="463"/>
    <cellStyle name="常规 2 3 2 2 2 3 3" xfId="464"/>
    <cellStyle name="常规 2 2 2 2 9" xfId="465"/>
    <cellStyle name="常规 2 4 3 5 3" xfId="466"/>
    <cellStyle name="常规 2 2 2 3" xfId="467"/>
    <cellStyle name="常规 2 2 2 3 2 3 5" xfId="468"/>
    <cellStyle name="常规 2 2 2 3 2" xfId="469"/>
    <cellStyle name="常规 2 2 2 3 2 2" xfId="470"/>
    <cellStyle name="常规 2 2 2 3 2 2 2 2 2 2" xfId="471"/>
    <cellStyle name="常规 2 2 2 5 3 3 4" xfId="472"/>
    <cellStyle name="常规 2 2 2 4 2 2 2 2 3" xfId="473"/>
    <cellStyle name="常规 2 2 2 4 2 2 2 2 4" xfId="474"/>
    <cellStyle name="常规 2 2 2 3 2 2 2 2 2 3" xfId="475"/>
    <cellStyle name="常规 2 2 2 3 2 2 2 2 2 4" xfId="476"/>
    <cellStyle name="常规 2 3 6 3" xfId="477"/>
    <cellStyle name="常规 2 2 2 3 2 2 2 2 5" xfId="478"/>
    <cellStyle name="常规 2 2 2 4 2 3 2 2 3" xfId="479"/>
    <cellStyle name="常规 2 2 3 3 3 2 2 4" xfId="480"/>
    <cellStyle name="常规 2 2 2 3 2 2 2 6" xfId="481"/>
    <cellStyle name="常规 2 2 2 5 2 2 5" xfId="482"/>
    <cellStyle name="常规 2 2 2 3 2 2 3 2 2" xfId="483"/>
    <cellStyle name="常规 2 2 2 3 2 2 3 2 3" xfId="484"/>
    <cellStyle name="常规 2 2 2 3 2 2 4 4" xfId="485"/>
    <cellStyle name="常规 2 2 2 3 2 3" xfId="486"/>
    <cellStyle name="常规 2 2 2 3 2 3 2 2" xfId="487"/>
    <cellStyle name="常规 2 2 2 3 2 3 2 2 4" xfId="488"/>
    <cellStyle name="常规 2 2 2 3 2 3 3 2" xfId="489"/>
    <cellStyle name="常规 2 2 2 3 2 3 3 3" xfId="490"/>
    <cellStyle name="常规 2 2 2 3 2 3 3 4" xfId="491"/>
    <cellStyle name="常规 2 2 2 3 3" xfId="492"/>
    <cellStyle name="常规 2 2 2 3 2 3 6" xfId="493"/>
    <cellStyle name="常规 2 2 2 3 2 4" xfId="494"/>
    <cellStyle name="常规 2 2 2 3 2 4 2 2" xfId="495"/>
    <cellStyle name="常规 2 2 2 3 2 4 2 4" xfId="496"/>
    <cellStyle name="常规 2 2 2 3 2 4 4" xfId="497"/>
    <cellStyle name="常规 2 2 2 4 2" xfId="498"/>
    <cellStyle name="常规 2 2 2 3 2 4 5" xfId="499"/>
    <cellStyle name="常规 2 2 2 3 2 5" xfId="500"/>
    <cellStyle name="常规 2 2 2 3 2 6" xfId="501"/>
    <cellStyle name="常规 2 2 2 3 2 8" xfId="502"/>
    <cellStyle name="常规 2 2 2 3 3 2" xfId="503"/>
    <cellStyle name="常规 2 2 2 3 3 4" xfId="504"/>
    <cellStyle name="常规 2 2 2 3 3 2 2" xfId="505"/>
    <cellStyle name="常规 2 2 2 3 5 4" xfId="506"/>
    <cellStyle name="常规 2 4 3 3 6" xfId="507"/>
    <cellStyle name="常规 2 2 2 3 3 4 2" xfId="508"/>
    <cellStyle name="常规 2 2 2 3 3 2 2 2" xfId="509"/>
    <cellStyle name="常规 2 2 2 3 3 4 2 3" xfId="510"/>
    <cellStyle name="常规 2 2 2 3 3 2 2 2 3" xfId="511"/>
    <cellStyle name="常规 2 2 2 3 3 4 2 4" xfId="512"/>
    <cellStyle name="常规 2 2 2 3 3 2 2 2 4" xfId="513"/>
    <cellStyle name="常规 2 2 2 3 5 5" xfId="514"/>
    <cellStyle name="常规 2 2 2 3 3 4 3" xfId="515"/>
    <cellStyle name="常规 2 2 2 3 3 2 2 3" xfId="516"/>
    <cellStyle name="常规 2 2 2 3 3 4 5" xfId="517"/>
    <cellStyle name="常规 2 2 2 3 3 2 2 5" xfId="518"/>
    <cellStyle name="常规 2 2 2 3 3 5" xfId="519"/>
    <cellStyle name="常规 2 2 2 3 3 2 3" xfId="520"/>
    <cellStyle name="常规 2 2 2 3 6 4" xfId="521"/>
    <cellStyle name="常规 2 2 2 3 3 5 2" xfId="522"/>
    <cellStyle name="常规 2 2 2 3 3 2 3 2" xfId="523"/>
    <cellStyle name="常规 2 2 2 3 3 5 3" xfId="524"/>
    <cellStyle name="常规 2 2 2 3 3 2 3 3" xfId="525"/>
    <cellStyle name="常规 2 2 2 3 3 5 4" xfId="526"/>
    <cellStyle name="常规 2 2 2 3 3 2 3 4" xfId="527"/>
    <cellStyle name="常规 2 2 3 2 2" xfId="528"/>
    <cellStyle name="常规 2 2 2 3 3 7" xfId="529"/>
    <cellStyle name="常规 2 3 6 3 3 2" xfId="530"/>
    <cellStyle name="常规 2 2 2 3 3 2 5" xfId="531"/>
    <cellStyle name="常规 2 2 3 2 3" xfId="532"/>
    <cellStyle name="常规 2 2 2 3 3 8" xfId="533"/>
    <cellStyle name="常规 2 3 6 3 3 3" xfId="534"/>
    <cellStyle name="常规 2 2 2 3 3 2 6" xfId="535"/>
    <cellStyle name="常规 2 2 2 3 3 3" xfId="536"/>
    <cellStyle name="常规 2 2 2 3 4 4" xfId="537"/>
    <cellStyle name="常规 2 4 3 2 6" xfId="538"/>
    <cellStyle name="常规 2 2 2 3 3 3 2" xfId="539"/>
    <cellStyle name="常规 2 2 3 3 4" xfId="540"/>
    <cellStyle name="常规 2 2 2 3 3 3 2 2 3" xfId="541"/>
    <cellStyle name="常规 2 2 3 3 5" xfId="542"/>
    <cellStyle name="常规 2 2 2 3 3 3 2 2 4" xfId="543"/>
    <cellStyle name="常规 2 2 2 3 3 3 2 3" xfId="544"/>
    <cellStyle name="常规 2 2 2 3 3 3 2 4" xfId="545"/>
    <cellStyle name="常规 2 2 2 3 3 3 2 5" xfId="546"/>
    <cellStyle name="常规 2 2 2 3 4 5" xfId="547"/>
    <cellStyle name="常规 2 2 2 3 3 3 3" xfId="548"/>
    <cellStyle name="常规 2 2 2 3 3 3 3 2" xfId="549"/>
    <cellStyle name="常规 2 2 2 3 3 3 3 3" xfId="550"/>
    <cellStyle name="常规 2 2 2 3 3 3 3 4" xfId="551"/>
    <cellStyle name="常规 2 2 2 3 4" xfId="552"/>
    <cellStyle name="常规 2 2 2 3 4 2" xfId="553"/>
    <cellStyle name="常规 2 2 2 4 3 4" xfId="554"/>
    <cellStyle name="常规 2 2 2 3 4 2 2" xfId="555"/>
    <cellStyle name="常规 2 5 3 3 6" xfId="556"/>
    <cellStyle name="常规 2 2 4 2 2 2 2 3" xfId="557"/>
    <cellStyle name="常规 2 2 2 6 2 5" xfId="558"/>
    <cellStyle name="常规 2 2 2 3 4 2 2 2" xfId="559"/>
    <cellStyle name="常规 2 2 4 2 2 2 2 4" xfId="560"/>
    <cellStyle name="常规 2 2 2 6 2 6" xfId="561"/>
    <cellStyle name="常规 2 2 2 3 4 2 2 3" xfId="562"/>
    <cellStyle name="常规 2 2 2 3 4 2 2 4" xfId="563"/>
    <cellStyle name="常规 2 2 2 4 3 5" xfId="564"/>
    <cellStyle name="常规 2 2 2 3 4 2 3" xfId="565"/>
    <cellStyle name="常规 2 2 2 3 4 2 5" xfId="566"/>
    <cellStyle name="常规 2 2 2 3 4 3" xfId="567"/>
    <cellStyle name="常规 2 2 2 3 4 3 4" xfId="568"/>
    <cellStyle name="常规 2 2 2 3 5" xfId="569"/>
    <cellStyle name="常规 2 2 2 3 5 2" xfId="570"/>
    <cellStyle name="常规 2 5 2 4 5" xfId="571"/>
    <cellStyle name="常规 2 2 2 5 3 4" xfId="572"/>
    <cellStyle name="常规 2 2 2 3 5 2 2" xfId="573"/>
    <cellStyle name="常规 2 2 2 4 2 5 2" xfId="574"/>
    <cellStyle name="常规 2 2 2 5 3 5" xfId="575"/>
    <cellStyle name="常规 2 2 2 3 5 2 3" xfId="576"/>
    <cellStyle name="常规 2 2 2 4 2 5 3" xfId="577"/>
    <cellStyle name="常规 2 2 2 5 3 6" xfId="578"/>
    <cellStyle name="常规 2 2 2 3 5 2 4" xfId="579"/>
    <cellStyle name="常规 2 2 2 3 5 3" xfId="580"/>
    <cellStyle name="常规 2 2 2 3 6" xfId="581"/>
    <cellStyle name="常规 2 2 2 3 6 2" xfId="582"/>
    <cellStyle name="常规 2 2 2 3 6 3" xfId="583"/>
    <cellStyle name="常规 2 2 2 3 7" xfId="584"/>
    <cellStyle name="常规 2 3 2 2 2 4 2" xfId="585"/>
    <cellStyle name="常规 2 2 2 3 8" xfId="586"/>
    <cellStyle name="常规 2 3 4 2 5 2" xfId="587"/>
    <cellStyle name="常规 2 3 2 2 2 4 3" xfId="588"/>
    <cellStyle name="常规 2 2 2 3 9" xfId="589"/>
    <cellStyle name="常规 2 2 2 4 2 2" xfId="590"/>
    <cellStyle name="常规 2 2 2 4 2 2 2" xfId="591"/>
    <cellStyle name="常规 2 2 2 4 3 2 3" xfId="592"/>
    <cellStyle name="常规 2 2 3 3 3 5" xfId="593"/>
    <cellStyle name="常规 2 2 2 4 2 2 2 2" xfId="594"/>
    <cellStyle name="常规 2 2 2 4 3 2 4" xfId="595"/>
    <cellStyle name="常规 2 2 3 3 3 6" xfId="596"/>
    <cellStyle name="常规 2 2 2 4 2 2 2 3" xfId="597"/>
    <cellStyle name="常规 2 2 2 4 3 2 5" xfId="598"/>
    <cellStyle name="常规 2 3 3 2 2" xfId="599"/>
    <cellStyle name="常规 2 2 2 4 2 2 2 4" xfId="600"/>
    <cellStyle name="常规 2 3 3 2 3" xfId="601"/>
    <cellStyle name="常规 2 2 2 4 2 2 2 5" xfId="602"/>
    <cellStyle name="常规 2 2 2 4 2 2 3" xfId="603"/>
    <cellStyle name="常规 2 2 2 4 2 2 4" xfId="604"/>
    <cellStyle name="常规 2 2 2 4 2 2 5" xfId="605"/>
    <cellStyle name="常规 2 2 2 4 2 2 6" xfId="606"/>
    <cellStyle name="常规 2 3 6 4" xfId="607"/>
    <cellStyle name="常规 2 2 2 4 2 3 2 2 4" xfId="608"/>
    <cellStyle name="常规 2 3 8" xfId="609"/>
    <cellStyle name="常规 2 3 4 2 2" xfId="610"/>
    <cellStyle name="常规 2 2 2 4 2 3 2 4" xfId="611"/>
    <cellStyle name="常规 2 3 9" xfId="612"/>
    <cellStyle name="常规 2 3 4 2 3" xfId="613"/>
    <cellStyle name="常规 2 2 2 4 2 3 2 5" xfId="614"/>
    <cellStyle name="常规 2 2 2 4 2 3 5" xfId="615"/>
    <cellStyle name="常规 2 2 2 4 2 3 6" xfId="616"/>
    <cellStyle name="常规 2 2 2 4 2 4" xfId="617"/>
    <cellStyle name="常规 2 5 2 3 6" xfId="618"/>
    <cellStyle name="常规 2 2 2 4 2 4 2" xfId="619"/>
    <cellStyle name="常规 2 2 2 5 2 5" xfId="620"/>
    <cellStyle name="常规 2 2 2 4 2 4 2 2" xfId="621"/>
    <cellStyle name="常规 2 2 2 4 2 4 2 3" xfId="622"/>
    <cellStyle name="常规 2 2 2 4 2 4 3" xfId="623"/>
    <cellStyle name="常规 2 2 2 5 2 6" xfId="624"/>
    <cellStyle name="常规 2 2 2 6 2 2 2 2" xfId="625"/>
    <cellStyle name="常规 2 2 2 4 2 4 4" xfId="626"/>
    <cellStyle name="常规 2 2 2 6 2 2 2 3" xfId="627"/>
    <cellStyle name="常规 2 2 2 4 2 4 5" xfId="628"/>
    <cellStyle name="常规 2 2 2 4 2 5" xfId="629"/>
    <cellStyle name="常规 2 2 5 2 2" xfId="630"/>
    <cellStyle name="常规 2 2 2 4 2 5 4" xfId="631"/>
    <cellStyle name="常规 2 2 2 4 2 6" xfId="632"/>
    <cellStyle name="常规 2 2 2 4 2 7" xfId="633"/>
    <cellStyle name="常规 2 2 2 4 2 8" xfId="634"/>
    <cellStyle name="常规 2 2 2 4 3" xfId="635"/>
    <cellStyle name="常规 2 2 2 4 3 2" xfId="636"/>
    <cellStyle name="常规 2 2 2 4 3 2 2" xfId="637"/>
    <cellStyle name="常规 2 9" xfId="638"/>
    <cellStyle name="常规 2 2 2 5 3 2 3" xfId="639"/>
    <cellStyle name="常规 2 2 4 3 3 5" xfId="640"/>
    <cellStyle name="常规 2 2 2 4 3 2 2 2" xfId="641"/>
    <cellStyle name="常规 2 2 2 5 3 2 4" xfId="642"/>
    <cellStyle name="常规 2 2 4 3 3 6" xfId="643"/>
    <cellStyle name="常规 2 2 2 4 3 2 2 3" xfId="644"/>
    <cellStyle name="常规 2 2 2 5 3 2 5" xfId="645"/>
    <cellStyle name="常规 2 4 3 2 2" xfId="646"/>
    <cellStyle name="常规 2 2 2 4 3 2 2 4" xfId="647"/>
    <cellStyle name="常规 2 2 2 4 3 3" xfId="648"/>
    <cellStyle name="常规 2 5 3 2 6" xfId="649"/>
    <cellStyle name="常规 2 2 2 4 3 3 2" xfId="650"/>
    <cellStyle name="常规 2 2 2 4 4" xfId="651"/>
    <cellStyle name="常规 2 2 2 4 5" xfId="652"/>
    <cellStyle name="常规 2 5 2 3 3" xfId="653"/>
    <cellStyle name="常规 2 2 2 5 2 2" xfId="654"/>
    <cellStyle name="常规 2 5 2 3 3 2" xfId="655"/>
    <cellStyle name="常规 2 2 2 5 2 2 2" xfId="656"/>
    <cellStyle name="常规 2 4 2 2 3 2 4" xfId="657"/>
    <cellStyle name="常规 2 3 3 3 3 5" xfId="658"/>
    <cellStyle name="常规 2 2 2 5 2 2 2 2" xfId="659"/>
    <cellStyle name="常规 2 3 3 3 3 6" xfId="660"/>
    <cellStyle name="常规 2 2 2 5 2 2 2 3" xfId="661"/>
    <cellStyle name="常规 2 2 2 5 2 2 2 4" xfId="662"/>
    <cellStyle name="常规 2 5 2 3 3 3" xfId="663"/>
    <cellStyle name="常规 2 2 2 5 2 2 3" xfId="664"/>
    <cellStyle name="常规 2 5 2 3 3 4" xfId="665"/>
    <cellStyle name="常规 2 2 2 5 2 2 4" xfId="666"/>
    <cellStyle name="常规 2 5 2 3 4" xfId="667"/>
    <cellStyle name="常规 2 2 2 5 2 3" xfId="668"/>
    <cellStyle name="常规 2 5 2 3 5" xfId="669"/>
    <cellStyle name="常规 2 2 2 5 2 4" xfId="670"/>
    <cellStyle name="常规 2 8" xfId="671"/>
    <cellStyle name="常规 2 2 2 5 3 2 2" xfId="672"/>
    <cellStyle name="常规 2 8 2" xfId="673"/>
    <cellStyle name="常规 2 2 2 5 3 2 2 2" xfId="674"/>
    <cellStyle name="常规 2 8 3" xfId="675"/>
    <cellStyle name="常规 2 2 2 5 3 2 2 3" xfId="676"/>
    <cellStyle name="常规 2 2 2 6 2" xfId="677"/>
    <cellStyle name="常规 2 8 4" xfId="678"/>
    <cellStyle name="常规 2 2 2 5 3 2 2 4" xfId="679"/>
    <cellStyle name="常规 2 5 2 4 4" xfId="680"/>
    <cellStyle name="常规 2 2 2 5 3 3" xfId="681"/>
    <cellStyle name="常规 2 2 2 5 4" xfId="682"/>
    <cellStyle name="常规 2 2 2 5 4 2 2" xfId="683"/>
    <cellStyle name="常规 2 2 2 5 4 2 3" xfId="684"/>
    <cellStyle name="常规 2 2 2 5 4 2 4" xfId="685"/>
    <cellStyle name="常规 2 2 2 5 4 5" xfId="686"/>
    <cellStyle name="常规 2 2 2 5 5" xfId="687"/>
    <cellStyle name="常规 2 2 2 5 6" xfId="688"/>
    <cellStyle name="常规 2 2 2 5 7" xfId="689"/>
    <cellStyle name="常规 2 2 2 5 8" xfId="690"/>
    <cellStyle name="常规 2 5 3 3 3" xfId="691"/>
    <cellStyle name="常规 2 2 2 6 2 2" xfId="692"/>
    <cellStyle name="常规 2 5 3 3 3 2" xfId="693"/>
    <cellStyle name="常规 2 2 2 6 2 2 2" xfId="694"/>
    <cellStyle name="常规 2 2 2 6 2 2 2 4" xfId="695"/>
    <cellStyle name="常规 2 5 3 3 4" xfId="696"/>
    <cellStyle name="常规 2 2 2 6 2 3" xfId="697"/>
    <cellStyle name="常规 2 2 2 6 3 2 2" xfId="698"/>
    <cellStyle name="常规 2 2 2 6 3 2 2 2" xfId="699"/>
    <cellStyle name="常规 2 2 2 6 3 2 2 3" xfId="700"/>
    <cellStyle name="常规 2 2 2 6 3 2 2 4" xfId="701"/>
    <cellStyle name="常规 2 2 2 6 3 2 3" xfId="702"/>
    <cellStyle name="常规 2 2 2 6 3 2 4" xfId="703"/>
    <cellStyle name="常规 2 2 2 6 3 2 5" xfId="704"/>
    <cellStyle name="常规 2 2 2 6 3 3 4" xfId="705"/>
    <cellStyle name="常规 2 2 4 2 2 2 3 3" xfId="706"/>
    <cellStyle name="常规 2 2 2 6 3 5" xfId="707"/>
    <cellStyle name="常规 2 2 4 2 2 2 3 4" xfId="708"/>
    <cellStyle name="常规 2 2 2 6 3 6" xfId="709"/>
    <cellStyle name="常规 2 5 3 5 3" xfId="710"/>
    <cellStyle name="常规 2 2 2 6 4 2" xfId="711"/>
    <cellStyle name="常规 2 5 2 2 2 3 4" xfId="712"/>
    <cellStyle name="常规 2 2 2 6 4 2 2" xfId="713"/>
    <cellStyle name="常规 2 2 2 6 4 2 3" xfId="714"/>
    <cellStyle name="常规 2 2 2 6 4 2 4" xfId="715"/>
    <cellStyle name="常规 2 5 3 5 4" xfId="716"/>
    <cellStyle name="常规 2 2 2 6 4 3" xfId="717"/>
    <cellStyle name="常规 2 2 2 6 4 4" xfId="718"/>
    <cellStyle name="常规 2 2 2 6 4 5" xfId="719"/>
    <cellStyle name="常规 2 2 2 6 5 2" xfId="720"/>
    <cellStyle name="常规 2 2 2 6 5 3" xfId="721"/>
    <cellStyle name="常规 2 2 2 6 5 4" xfId="722"/>
    <cellStyle name="常规 2 2 2 6 8" xfId="723"/>
    <cellStyle name="常规 2 2 2 7 2" xfId="724"/>
    <cellStyle name="常规 2 5 4 3 3" xfId="725"/>
    <cellStyle name="常规 2 2 2 7 2 2" xfId="726"/>
    <cellStyle name="常规 2 3 4 2 3 2 3" xfId="727"/>
    <cellStyle name="常规 2 3 2 2 2 2 3 3" xfId="728"/>
    <cellStyle name="常规 2 2 2 7 2 2 2" xfId="729"/>
    <cellStyle name="常规 2 3 4 2 3 2 4" xfId="730"/>
    <cellStyle name="常规 2 3 2 2 2 2 3 4" xfId="731"/>
    <cellStyle name="常规 2 2 2 7 2 2 3" xfId="732"/>
    <cellStyle name="常规 2 3 4 2 3 2 5" xfId="733"/>
    <cellStyle name="常规 2 2 2 7 2 2 4" xfId="734"/>
    <cellStyle name="常规 2 5 4 3 4" xfId="735"/>
    <cellStyle name="常规 2 2 2 7 2 3" xfId="736"/>
    <cellStyle name="常规 2 2 4 2 2 3 2 2" xfId="737"/>
    <cellStyle name="常规 2 2 2 7 2 4" xfId="738"/>
    <cellStyle name="常规 2 2 4 2 2 3 2 3" xfId="739"/>
    <cellStyle name="常规 2 2 2 7 2 5" xfId="740"/>
    <cellStyle name="常规 2 2 2 7 3" xfId="741"/>
    <cellStyle name="常规 2 2 2 7 3 2" xfId="742"/>
    <cellStyle name="常规 2 2 2 7 3 3" xfId="743"/>
    <cellStyle name="常规 2 2 2 7 3 4" xfId="744"/>
    <cellStyle name="常规 2 2 2 7 4" xfId="745"/>
    <cellStyle name="常规 2 2 2 7 5" xfId="746"/>
    <cellStyle name="常规 2 2 2 7 6" xfId="747"/>
    <cellStyle name="常规 2 2 2 8 2" xfId="748"/>
    <cellStyle name="常规 2 2 2 8 2 2" xfId="749"/>
    <cellStyle name="常规 2 2 2 8 2 3" xfId="750"/>
    <cellStyle name="常规 2 2 2 8 2 4" xfId="751"/>
    <cellStyle name="常规 2 2 2 8 3" xfId="752"/>
    <cellStyle name="常规 2 2 2 8 4" xfId="753"/>
    <cellStyle name="常规 2 2 2 8 5" xfId="754"/>
    <cellStyle name="常规 2 2 2 9 2" xfId="755"/>
    <cellStyle name="常规 2 2 2 9 3" xfId="756"/>
    <cellStyle name="常规 2 2 2 9 4" xfId="757"/>
    <cellStyle name="常规 2 4 3 6" xfId="758"/>
    <cellStyle name="常规 2 2 3 4 2 2" xfId="759"/>
    <cellStyle name="常规 2 2 3" xfId="760"/>
    <cellStyle name="常规 2 2 3 4 2 2 2" xfId="761"/>
    <cellStyle name="常规 2 2 3 2" xfId="762"/>
    <cellStyle name="常规 2 2 3 6" xfId="763"/>
    <cellStyle name="常规 2 2 3 2 2 2" xfId="764"/>
    <cellStyle name="常规 2 2 3 6 2" xfId="765"/>
    <cellStyle name="常规 2 2 3 2 2 2 2" xfId="766"/>
    <cellStyle name="常规 2 6 3 6" xfId="767"/>
    <cellStyle name="常规 2 6 3 3 3" xfId="768"/>
    <cellStyle name="常规 2 2 3 2 2 2 2 2" xfId="769"/>
    <cellStyle name="常规 2 2 3 2 2 2 2 2 2" xfId="770"/>
    <cellStyle name="常规 2 2 3 2 2 2 2 2 3" xfId="771"/>
    <cellStyle name="常规 2 2 3 2 2 2 2 2 4" xfId="772"/>
    <cellStyle name="常规 2 6 3 3 4" xfId="773"/>
    <cellStyle name="常规 2 2 3 2 2 2 2 3" xfId="774"/>
    <cellStyle name="常规 2 2 4 2 3 2 2 2" xfId="775"/>
    <cellStyle name="常规 2 2 3 2 2 2 2 4" xfId="776"/>
    <cellStyle name="常规 2 2 4 2 3 2 2 3" xfId="777"/>
    <cellStyle name="常规 2 2 3 2 2 2 2 5" xfId="778"/>
    <cellStyle name="常规 2 2 3 6 3" xfId="779"/>
    <cellStyle name="常规 2 2 3 2 2 2 3" xfId="780"/>
    <cellStyle name="常规 2 2 3 2 2 2 3 2" xfId="781"/>
    <cellStyle name="常规 2 2 3 2 2 2 3 3" xfId="782"/>
    <cellStyle name="常规 2 2 3 2 2 2 3 4" xfId="783"/>
    <cellStyle name="常规 2 3 3 3 2 2 2" xfId="784"/>
    <cellStyle name="常规 2 2 3 6 4" xfId="785"/>
    <cellStyle name="常规 2 2 3 2 2 2 4" xfId="786"/>
    <cellStyle name="常规 2 3 3 3 2 2 3" xfId="787"/>
    <cellStyle name="常规 2 2 3 2 2 2 5" xfId="788"/>
    <cellStyle name="常规 2 3 3 3 2 2 4" xfId="789"/>
    <cellStyle name="常规 2 2 3 2 2 2 6" xfId="790"/>
    <cellStyle name="常规 2 2 3 7" xfId="791"/>
    <cellStyle name="常规 2 2 3 2 2 3" xfId="792"/>
    <cellStyle name="常规 2 2 3 2 2 3 2" xfId="793"/>
    <cellStyle name="常规 2 7 3 6" xfId="794"/>
    <cellStyle name="常规 2 2 3 2 2 3 2 2" xfId="795"/>
    <cellStyle name="常规 2 2 3 2 2 3 2 3" xfId="796"/>
    <cellStyle name="常规 2 2 3 2 2 3 2 4" xfId="797"/>
    <cellStyle name="常规 2 2 3 2 2 3 3" xfId="798"/>
    <cellStyle name="常规 2 3 3 3 2 3 2" xfId="799"/>
    <cellStyle name="常规 2 2 3 2 2 3 4" xfId="800"/>
    <cellStyle name="常规 2 3 3 3 2 3 3" xfId="801"/>
    <cellStyle name="常规 2 2 3 2 2 3 5" xfId="802"/>
    <cellStyle name="常规 2 2 3 8" xfId="803"/>
    <cellStyle name="常规 2 2 3 2 2 4" xfId="804"/>
    <cellStyle name="常规 2 2 3 2 2 4 2" xfId="805"/>
    <cellStyle name="常规 2 2 3 2 2 4 3" xfId="806"/>
    <cellStyle name="常规 2 2 3 2 2 4 4" xfId="807"/>
    <cellStyle name="常规 2 2 3 9" xfId="808"/>
    <cellStyle name="常规 2 2 3 2 2 5" xfId="809"/>
    <cellStyle name="常规 2 2 3 2 2 6" xfId="810"/>
    <cellStyle name="常规 2 2 3 2 2 7" xfId="811"/>
    <cellStyle name="常规 2 2 4 6" xfId="812"/>
    <cellStyle name="常规 2 2 3 2 3 2" xfId="813"/>
    <cellStyle name="常规 2 2 4 6 2" xfId="814"/>
    <cellStyle name="常规 2 2 3 2 3 2 2" xfId="815"/>
    <cellStyle name="常规 2 2 4 6 3" xfId="816"/>
    <cellStyle name="常规 2 2 3 2 3 2 3" xfId="817"/>
    <cellStyle name="常规 2 3 3 3 3 2 2" xfId="818"/>
    <cellStyle name="常规 2 2 4 6 4" xfId="819"/>
    <cellStyle name="常规 2 2 3 2 3 2 4" xfId="820"/>
    <cellStyle name="常规 2 3 3 3 3 2 3" xfId="821"/>
    <cellStyle name="常规 2 2 3 2 3 2 5" xfId="822"/>
    <cellStyle name="常规 2 2 4 7" xfId="823"/>
    <cellStyle name="常规 2 2 3 2 3 3" xfId="824"/>
    <cellStyle name="常规 2 2 3 2 3 3 2" xfId="825"/>
    <cellStyle name="常规 2 2 3 2 3 3 3" xfId="826"/>
    <cellStyle name="常规 2 3 3 3 3 3 2" xfId="827"/>
    <cellStyle name="常规 2 2 3 2 3 3 4" xfId="828"/>
    <cellStyle name="常规 2 2 4 8" xfId="829"/>
    <cellStyle name="常规 2 2 3 2 3 4" xfId="830"/>
    <cellStyle name="常规 2 2 4 9" xfId="831"/>
    <cellStyle name="常规 2 2 3 2 3 5" xfId="832"/>
    <cellStyle name="常规 2 2 3 2 3 6" xfId="833"/>
    <cellStyle name="常规 2 2 3 2 4" xfId="834"/>
    <cellStyle name="常规 2 2 5 6" xfId="835"/>
    <cellStyle name="常规 2 2 3 2 4 2" xfId="836"/>
    <cellStyle name="常规 2 2 3 2 4 2 2" xfId="837"/>
    <cellStyle name="常规 2 2 3 2 4 2 3" xfId="838"/>
    <cellStyle name="常规 2 3 3 3 4 2 2" xfId="839"/>
    <cellStyle name="常规 2 2 3 2 4 2 4" xfId="840"/>
    <cellStyle name="常规 2 2 5 7" xfId="841"/>
    <cellStyle name="常规 2 2 3 2 4 3" xfId="842"/>
    <cellStyle name="常规 2 2 5 8" xfId="843"/>
    <cellStyle name="常规 2 2 3 2 4 4" xfId="844"/>
    <cellStyle name="常规 2 2 3 2 4 5" xfId="845"/>
    <cellStyle name="常规 2 2 3 2 5" xfId="846"/>
    <cellStyle name="常规 2 2 6 6" xfId="847"/>
    <cellStyle name="常规 2 2 3 2 5 2" xfId="848"/>
    <cellStyle name="常规 2 2 6 7" xfId="849"/>
    <cellStyle name="常规 2 2 3 2 5 3" xfId="850"/>
    <cellStyle name="常规 2 2 6 8" xfId="851"/>
    <cellStyle name="常规 2 2 3 2 5 4" xfId="852"/>
    <cellStyle name="常规 2 2 3 2 6" xfId="853"/>
    <cellStyle name="常规 2 2 3 2 7" xfId="854"/>
    <cellStyle name="常规 2 3 2 2 3 3 2" xfId="855"/>
    <cellStyle name="常规 2 2 3 2 8" xfId="856"/>
    <cellStyle name="常规 2 2 3 4 2 2 3" xfId="857"/>
    <cellStyle name="常规 2 2 3 3" xfId="858"/>
    <cellStyle name="常规 2 3 3 6" xfId="859"/>
    <cellStyle name="常规 2 2 3 3 2 2" xfId="860"/>
    <cellStyle name="常规 2 3 3 6 2" xfId="861"/>
    <cellStyle name="常规 2 2 3 3 2 2 2" xfId="862"/>
    <cellStyle name="常规 2 2 3 3 2 2 2 2" xfId="863"/>
    <cellStyle name="常规 2 2 3 3 2 2 2 3" xfId="864"/>
    <cellStyle name="常规 2 2 4 3 3 2 2 2" xfId="865"/>
    <cellStyle name="常规 2 2 3 3 2 2 2 4" xfId="866"/>
    <cellStyle name="常规 2 3 3 6 3" xfId="867"/>
    <cellStyle name="常规 2 2 3 3 2 2 3" xfId="868"/>
    <cellStyle name="常规 2 3 3 6 4" xfId="869"/>
    <cellStyle name="常规 2 3 3 4 2 2 2" xfId="870"/>
    <cellStyle name="常规 2 2 3 3 2 2 4" xfId="871"/>
    <cellStyle name="常规 2 3 3 4 2 2 3" xfId="872"/>
    <cellStyle name="常规 2 2 3 3 2 2 5" xfId="873"/>
    <cellStyle name="常规 2 3 3 7" xfId="874"/>
    <cellStyle name="常规 2 2 3 3 2 3" xfId="875"/>
    <cellStyle name="常规 2 2 3 3 2 3 2" xfId="876"/>
    <cellStyle name="常规 2 2 3 3 2 3 3" xfId="877"/>
    <cellStyle name="常规 2 2 3 3 2 3 4" xfId="878"/>
    <cellStyle name="常规 2 3 3 8" xfId="879"/>
    <cellStyle name="常规 2 2 3 3 2 4" xfId="880"/>
    <cellStyle name="常规 2 3 3 9" xfId="881"/>
    <cellStyle name="常规 2 2 3 3 2 5" xfId="882"/>
    <cellStyle name="常规 2 2 3 3 2 6" xfId="883"/>
    <cellStyle name="常规 2 3 4 6" xfId="884"/>
    <cellStyle name="常规 2 2 3 3 3 2" xfId="885"/>
    <cellStyle name="常规 2 7 8" xfId="886"/>
    <cellStyle name="常规 2 2 3 3 3 2 2" xfId="887"/>
    <cellStyle name="常规 2 2 3 3 3 2 3" xfId="888"/>
    <cellStyle name="常规 2 2 3 3 3 2 4" xfId="889"/>
    <cellStyle name="常规 2 2 3 3 3 2 5" xfId="890"/>
    <cellStyle name="常规 2 3 4 7" xfId="891"/>
    <cellStyle name="常规 2 2 3 3 3 3" xfId="892"/>
    <cellStyle name="常规 2 2 3 3 3 3 2" xfId="893"/>
    <cellStyle name="常规 2 2 3 3 3 3 3" xfId="894"/>
    <cellStyle name="常规 2 2 3 3 3 3 4" xfId="895"/>
    <cellStyle name="常规 2 3 4 8" xfId="896"/>
    <cellStyle name="常规 2 2 3 3 3 4" xfId="897"/>
    <cellStyle name="常规 2 3 5 6" xfId="898"/>
    <cellStyle name="常规 2 2 3 3 4 2" xfId="899"/>
    <cellStyle name="常规 2 2 3 3 4 2 2" xfId="900"/>
    <cellStyle name="常规 2 2 3 3 4 2 3" xfId="901"/>
    <cellStyle name="常规 2 2 3 3 4 2 4" xfId="902"/>
    <cellStyle name="常规 2 3 5 7" xfId="903"/>
    <cellStyle name="常规 2 2 3 3 4 3" xfId="904"/>
    <cellStyle name="常规 2 3 5 8" xfId="905"/>
    <cellStyle name="常规 2 2 3 3 4 4" xfId="906"/>
    <cellStyle name="常规 2 3 6 6" xfId="907"/>
    <cellStyle name="常规 2 2 3 3 5 2" xfId="908"/>
    <cellStyle name="常规 2 3 6 7" xfId="909"/>
    <cellStyle name="常规 2 2 3 3 5 3" xfId="910"/>
    <cellStyle name="常规 2 3 6 8" xfId="911"/>
    <cellStyle name="常规 2 2 3 3 5 4" xfId="912"/>
    <cellStyle name="常规 2 2 3 3 6" xfId="913"/>
    <cellStyle name="常规 2 2 3 3 7" xfId="914"/>
    <cellStyle name="常规 2 2 3 3 8" xfId="915"/>
    <cellStyle name="常规 2 2 3 4 2 2 4" xfId="916"/>
    <cellStyle name="常规 2 2 3 4" xfId="917"/>
    <cellStyle name="常规 2 2 3 4 2" xfId="918"/>
    <cellStyle name="常规 2 4 3 7" xfId="919"/>
    <cellStyle name="常规 2 2 4" xfId="920"/>
    <cellStyle name="常规 2 2 3 4 2 3" xfId="921"/>
    <cellStyle name="常规 2 4 3 8" xfId="922"/>
    <cellStyle name="常规 2 2 5" xfId="923"/>
    <cellStyle name="常规 2 2 3 4 2 4" xfId="924"/>
    <cellStyle name="常规 2 2 6" xfId="925"/>
    <cellStyle name="常规 2 2 3 4 2 5" xfId="926"/>
    <cellStyle name="常规 2 2 3 4 3" xfId="927"/>
    <cellStyle name="常规 2 4 4 6" xfId="928"/>
    <cellStyle name="常规 2 3 3" xfId="929"/>
    <cellStyle name="常规 2 2 3 4 3 2" xfId="930"/>
    <cellStyle name="常规 2 3 4" xfId="931"/>
    <cellStyle name="常规 2 2 3 4 3 3" xfId="932"/>
    <cellStyle name="常规 2 3 5" xfId="933"/>
    <cellStyle name="常规 2 2 3 4 3 4" xfId="934"/>
    <cellStyle name="常规 2 2 3 4 4" xfId="935"/>
    <cellStyle name="常规 2 2 3 4 5" xfId="936"/>
    <cellStyle name="常规 2 2 3 4 6" xfId="937"/>
    <cellStyle name="常规 2 2 3 5" xfId="938"/>
    <cellStyle name="常规 2 2 3 5 2" xfId="939"/>
    <cellStyle name="常规 2 6 2 3 3" xfId="940"/>
    <cellStyle name="常规 2 5 3 6" xfId="941"/>
    <cellStyle name="常规 2 2 3 5 2 2" xfId="942"/>
    <cellStyle name="常规 2 6 2 3 4" xfId="943"/>
    <cellStyle name="常规 2 5 3 7" xfId="944"/>
    <cellStyle name="常规 2 2 3 5 2 3" xfId="945"/>
    <cellStyle name="常规 2 5 3 8" xfId="946"/>
    <cellStyle name="常规 2 2 3 5 2 4" xfId="947"/>
    <cellStyle name="常规 2 2 3 5 3" xfId="948"/>
    <cellStyle name="常规 2 2 3 5 4" xfId="949"/>
    <cellStyle name="常规 2 2 3 5 5" xfId="950"/>
    <cellStyle name="常规 2 2 4 2" xfId="951"/>
    <cellStyle name="常规 2 2 4 2 2" xfId="952"/>
    <cellStyle name="常规 2 2 4 2 2 2" xfId="953"/>
    <cellStyle name="常规 2 2 4 2 2 2 2" xfId="954"/>
    <cellStyle name="常规 2 2 4 2 2 2 2 2 2" xfId="955"/>
    <cellStyle name="常规 2 2 4 2 2 2 2 2 3" xfId="956"/>
    <cellStyle name="常规 2 2 4 2 2 2 2 2 4" xfId="957"/>
    <cellStyle name="常规 2 2 4 2 2 2 2 5" xfId="958"/>
    <cellStyle name="常规 2 2 4 2 2 2 3" xfId="959"/>
    <cellStyle name="常规 2 3 4 3 2 2 2" xfId="960"/>
    <cellStyle name="常规 2 2 4 2 2 2 4" xfId="961"/>
    <cellStyle name="常规 2 3 4 3 2 2 3" xfId="962"/>
    <cellStyle name="常规 2 2 4 2 2 2 5" xfId="963"/>
    <cellStyle name="常规 2 3 4 3 2 2 4" xfId="964"/>
    <cellStyle name="常规 2 2 4 2 2 2 6" xfId="965"/>
    <cellStyle name="常规 2 2 4 2 2 3" xfId="966"/>
    <cellStyle name="常规 2 2 4 2 2 3 2" xfId="967"/>
    <cellStyle name="常规 2 2 4 2 2 3 2 4" xfId="968"/>
    <cellStyle name="常规 2 2 4 2 2 3 3" xfId="969"/>
    <cellStyle name="常规 2 2 4 2 2 3 4" xfId="970"/>
    <cellStyle name="常规 2 2 4 2 2 3 5" xfId="971"/>
    <cellStyle name="常规 2 2 6 4 2" xfId="972"/>
    <cellStyle name="常规 2 2 4 2 2 4" xfId="973"/>
    <cellStyle name="常规 2 2 6 4 2 2" xfId="974"/>
    <cellStyle name="常规 2 2 4 2 2 4 2" xfId="975"/>
    <cellStyle name="常规 2 2 6 4 2 3" xfId="976"/>
    <cellStyle name="常规 2 2 4 2 2 4 3" xfId="977"/>
    <cellStyle name="常规 2 2 6 4 2 4" xfId="978"/>
    <cellStyle name="常规 2 2 4 2 2 4 4" xfId="979"/>
    <cellStyle name="常规 2 2 6 4 3" xfId="980"/>
    <cellStyle name="常规 2 2 4 2 2 5" xfId="981"/>
    <cellStyle name="常规 2 2 6 4 4" xfId="982"/>
    <cellStyle name="常规 2 2 4 2 2 6" xfId="983"/>
    <cellStyle name="常规 2 2 6 4 5" xfId="984"/>
    <cellStyle name="常规 2 2 4 2 2 7" xfId="985"/>
    <cellStyle name="常规 2 2 4 2 3" xfId="986"/>
    <cellStyle name="常规 2 2 4 2 3 2" xfId="987"/>
    <cellStyle name="常规 2 2 4 2 3 2 2" xfId="988"/>
    <cellStyle name="常规 2 2 4 2 3 2 2 4" xfId="989"/>
    <cellStyle name="常规 2 2 4 2 3 2 3" xfId="990"/>
    <cellStyle name="常规 2 2 4 2 3 2 4" xfId="991"/>
    <cellStyle name="常规 2 2 4 2 3 2 5" xfId="992"/>
    <cellStyle name="常规 2 2 4 2 3 3" xfId="993"/>
    <cellStyle name="常规 2 2 4 2 3 3 2" xfId="994"/>
    <cellStyle name="常规 2 2 4 2 3 3 3" xfId="995"/>
    <cellStyle name="常规 2 2 4 2 3 3 4" xfId="996"/>
    <cellStyle name="常规 2 2 6 5 2" xfId="997"/>
    <cellStyle name="常规 2 2 4 2 3 4" xfId="998"/>
    <cellStyle name="常规 2 2 6 5 3" xfId="999"/>
    <cellStyle name="常规 2 2 4 2 3 5" xfId="1000"/>
    <cellStyle name="常规 2 2 6 5 4" xfId="1001"/>
    <cellStyle name="常规 2 2 4 2 3 6" xfId="1002"/>
    <cellStyle name="常规 2 2 4 2 4" xfId="1003"/>
    <cellStyle name="常规 2 2 4 2 4 2" xfId="1004"/>
    <cellStyle name="常规 2 2 4 2 4 2 2" xfId="1005"/>
    <cellStyle name="常规 2 2 4 2 4 2 3" xfId="1006"/>
    <cellStyle name="常规 2 2 4 2 4 2 4" xfId="1007"/>
    <cellStyle name="常规 2 2 4 2 4 3" xfId="1008"/>
    <cellStyle name="常规 2 2 4 2 4 4" xfId="1009"/>
    <cellStyle name="常规 2 2 4 2 4 5" xfId="1010"/>
    <cellStyle name="常规 2 2 4 2 5" xfId="1011"/>
    <cellStyle name="常规 2 2 4 2 5 2" xfId="1012"/>
    <cellStyle name="常规 2 2 4 2 5 3" xfId="1013"/>
    <cellStyle name="常规 2 2 4 2 5 4" xfId="1014"/>
    <cellStyle name="常规 2 2 4 2 6" xfId="1015"/>
    <cellStyle name="常规 2 2 4 2 7" xfId="1016"/>
    <cellStyle name="常规 2 2 4 2 8" xfId="1017"/>
    <cellStyle name="常规 2 2 4 3" xfId="1018"/>
    <cellStyle name="常规 2 2 4 3 2" xfId="1019"/>
    <cellStyle name="常规 2 2 4 3 2 2" xfId="1020"/>
    <cellStyle name="常规 2 2 4 3 2 2 2" xfId="1021"/>
    <cellStyle name="常规 2 2 4 3 2 2 2 2" xfId="1022"/>
    <cellStyle name="常规 2 3 5 2" xfId="1023"/>
    <cellStyle name="常规 2 2 4 3 2 2 2 3" xfId="1024"/>
    <cellStyle name="常规 2 3 5 3" xfId="1025"/>
    <cellStyle name="常规 2 2 4 3 2 2 2 4" xfId="1026"/>
    <cellStyle name="常规 2 2 4 3 2 2 3" xfId="1027"/>
    <cellStyle name="常规 2 2 4 3 2 2 4" xfId="1028"/>
    <cellStyle name="常规 2 2 4 3 2 2 5" xfId="1029"/>
    <cellStyle name="常规 2 2 4 3 2 3" xfId="1030"/>
    <cellStyle name="常规 2 2 4 3 2 3 2" xfId="1031"/>
    <cellStyle name="常规 2 2 4 3 2 3 3" xfId="1032"/>
    <cellStyle name="常规 2 2 4 3 2 3 4" xfId="1033"/>
    <cellStyle name="常规 2 2 4 3 2 4" xfId="1034"/>
    <cellStyle name="常规 2 2 4 3 2 5" xfId="1035"/>
    <cellStyle name="常规 2 2 4 3 2 6" xfId="1036"/>
    <cellStyle name="常规 2 2 4 3 3" xfId="1037"/>
    <cellStyle name="常规 2 2 4 3 3 2" xfId="1038"/>
    <cellStyle name="常规 2 2 4 3 3 2 2" xfId="1039"/>
    <cellStyle name="常规 2 2 4 3 3 2 2 3" xfId="1040"/>
    <cellStyle name="常规 2 2 4 3 3 2 2 4" xfId="1041"/>
    <cellStyle name="常规 2 2 4 3 3 2 3" xfId="1042"/>
    <cellStyle name="常规 2 2 4 3 3 2 4" xfId="1043"/>
    <cellStyle name="常规 2 2 4 3 3 2 5" xfId="1044"/>
    <cellStyle name="常规 2 2 4 3 3 3" xfId="1045"/>
    <cellStyle name="常规 2 2 4 3 3 3 2" xfId="1046"/>
    <cellStyle name="常规 2 2 4 3 3 3 3" xfId="1047"/>
    <cellStyle name="常规 2 2 4 3 3 3 4" xfId="1048"/>
    <cellStyle name="常规 2 2 4 3 3 4" xfId="1049"/>
    <cellStyle name="常规 2 2 4 3 4" xfId="1050"/>
    <cellStyle name="常规 2 2 4 3 4 2" xfId="1051"/>
    <cellStyle name="常规 2 2 4 3 4 2 2" xfId="1052"/>
    <cellStyle name="常规 2 2 4 3 4 2 3" xfId="1053"/>
    <cellStyle name="常规 2 2 4 3 4 2 4" xfId="1054"/>
    <cellStyle name="常规 2 2 4 3 4 3" xfId="1055"/>
    <cellStyle name="常规 2 2 4 3 4 4" xfId="1056"/>
    <cellStyle name="常规 2 2 4 3 4 5" xfId="1057"/>
    <cellStyle name="常规 2 2 4 3 5" xfId="1058"/>
    <cellStyle name="常规 2 2 4 3 5 2" xfId="1059"/>
    <cellStyle name="常规 2 2 4 3 5 3" xfId="1060"/>
    <cellStyle name="常规 2 2 4 3 5 4" xfId="1061"/>
    <cellStyle name="常规 2 2 4 3 6" xfId="1062"/>
    <cellStyle name="常规 2 2 4 3 7" xfId="1063"/>
    <cellStyle name="常规 2 2 4 3 8" xfId="1064"/>
    <cellStyle name="常规 2 2 4 4" xfId="1065"/>
    <cellStyle name="常规 2 2 4 4 2" xfId="1066"/>
    <cellStyle name="常规 2 2 4 4 2 2" xfId="1067"/>
    <cellStyle name="常规 2 2 4 4 2 2 2" xfId="1068"/>
    <cellStyle name="常规 2 2 4 4 2 2 3" xfId="1069"/>
    <cellStyle name="常规 2 2 4 4 2 2 4" xfId="1070"/>
    <cellStyle name="常规 2 2 4 4 2 3" xfId="1071"/>
    <cellStyle name="常规 2 2 4 4 2 4" xfId="1072"/>
    <cellStyle name="常规 2 2 4 4 2 5" xfId="1073"/>
    <cellStyle name="常规 2 2 4 4 3" xfId="1074"/>
    <cellStyle name="常规 2 2 4 4 3 2" xfId="1075"/>
    <cellStyle name="常规 2 2 4 4 3 3" xfId="1076"/>
    <cellStyle name="常规 2 2 4 4 3 4" xfId="1077"/>
    <cellStyle name="常规 2 2 4 4 4" xfId="1078"/>
    <cellStyle name="常规 2 2 4 4 5" xfId="1079"/>
    <cellStyle name="常规 2 2 4 4 6" xfId="1080"/>
    <cellStyle name="常规 2 2 4 5" xfId="1081"/>
    <cellStyle name="常规 2 2 4 5 2" xfId="1082"/>
    <cellStyle name="常规 2 7 2 3 3" xfId="1083"/>
    <cellStyle name="常规 2 2 4 5 2 2" xfId="1084"/>
    <cellStyle name="常规 2 7 2 3 4" xfId="1085"/>
    <cellStyle name="常规 2 2 4 5 2 3" xfId="1086"/>
    <cellStyle name="常规 2 2 4 5 2 4" xfId="1087"/>
    <cellStyle name="常规 2 2 4 5 3" xfId="1088"/>
    <cellStyle name="常规 2 2 4 5 4" xfId="1089"/>
    <cellStyle name="常规 2 2 4 5 5" xfId="1090"/>
    <cellStyle name="常规 2 2 5 2" xfId="1091"/>
    <cellStyle name="常规 2 2 5 2 2 2" xfId="1092"/>
    <cellStyle name="常规 2 2 5 2 2 2 2" xfId="1093"/>
    <cellStyle name="常规 2 2 5 2 2 2 3" xfId="1094"/>
    <cellStyle name="常规 2 3 5 3 2 2 2" xfId="1095"/>
    <cellStyle name="常规 2 2 5 2 2 2 4" xfId="1096"/>
    <cellStyle name="常规 2 2 5 2 2 3" xfId="1097"/>
    <cellStyle name="常规 2 3 6 4 2" xfId="1098"/>
    <cellStyle name="常规 2 2 5 2 2 4" xfId="1099"/>
    <cellStyle name="常规 2 3 6 4 3" xfId="1100"/>
    <cellStyle name="常规 2 2 5 2 2 5" xfId="1101"/>
    <cellStyle name="常规 2 2 5 2 3" xfId="1102"/>
    <cellStyle name="常规 2 2 5 2 3 2" xfId="1103"/>
    <cellStyle name="常规 2 2 5 2 3 3" xfId="1104"/>
    <cellStyle name="常规 2 3 6 5 2" xfId="1105"/>
    <cellStyle name="常规 2 2 5 2 3 4" xfId="1106"/>
    <cellStyle name="常规 2 2 5 2 4" xfId="1107"/>
    <cellStyle name="常规 2 2 5 2 5" xfId="1108"/>
    <cellStyle name="常规 2 2 5 2 6" xfId="1109"/>
    <cellStyle name="常规 2 2 5 3" xfId="1110"/>
    <cellStyle name="常规 2 2 5 3 2" xfId="1111"/>
    <cellStyle name="常规 2 2 5 3 2 2" xfId="1112"/>
    <cellStyle name="常规 2 2 5 3 2 2 2" xfId="1113"/>
    <cellStyle name="常规 2 2 5 3 2 2 3" xfId="1114"/>
    <cellStyle name="常规 2 2 5 3 2 2 4" xfId="1115"/>
    <cellStyle name="常规 2 2 5 3 2 3" xfId="1116"/>
    <cellStyle name="常规 2 2 5 3 2 4" xfId="1117"/>
    <cellStyle name="常规 2 2 5 3 2 5" xfId="1118"/>
    <cellStyle name="常规 2 2 5 3 3" xfId="1119"/>
    <cellStyle name="常规 2 2 5 3 3 2" xfId="1120"/>
    <cellStyle name="常规 2 2 5 3 3 3" xfId="1121"/>
    <cellStyle name="常规 2 2 5 3 3 4" xfId="1122"/>
    <cellStyle name="常规 2 2 5 3 4" xfId="1123"/>
    <cellStyle name="常规 2 2 5 3 5" xfId="1124"/>
    <cellStyle name="常规 2 2 5 3 6" xfId="1125"/>
    <cellStyle name="常规 2 2 5 4" xfId="1126"/>
    <cellStyle name="常规 2 2 5 4 2" xfId="1127"/>
    <cellStyle name="常规 2 2 5 4 2 2" xfId="1128"/>
    <cellStyle name="常规 2 2 5 4 2 3" xfId="1129"/>
    <cellStyle name="常规 2 2 5 4 2 4" xfId="1130"/>
    <cellStyle name="常规 2 2 5 4 3" xfId="1131"/>
    <cellStyle name="常规 2 2 5 4 4" xfId="1132"/>
    <cellStyle name="常规 2 2 5 4 5" xfId="1133"/>
    <cellStyle name="常规 2 2 5 5" xfId="1134"/>
    <cellStyle name="常规 2 2 5 5 2" xfId="1135"/>
    <cellStyle name="常规 2 2 5 5 3" xfId="1136"/>
    <cellStyle name="常规 2 2 5 5 4" xfId="1137"/>
    <cellStyle name="常规 2 2 6 2" xfId="1138"/>
    <cellStyle name="常规 2 2 6 2 2" xfId="1139"/>
    <cellStyle name="常规 2 2 6 2 2 2" xfId="1140"/>
    <cellStyle name="常规 2 3 5 3 5" xfId="1141"/>
    <cellStyle name="常规 2 2 6 2 2 2 2" xfId="1142"/>
    <cellStyle name="常规 2 3 5 3 6" xfId="1143"/>
    <cellStyle name="常规 2 2 6 2 2 2 3" xfId="1144"/>
    <cellStyle name="常规 2 3 6 3 2 2 2" xfId="1145"/>
    <cellStyle name="常规 2 2 6 2 2 2 4" xfId="1146"/>
    <cellStyle name="常规 2 2 6 2 2 3" xfId="1147"/>
    <cellStyle name="常规 2 2 6 2 2 4" xfId="1148"/>
    <cellStyle name="常规 2 2 6 2 2 5" xfId="1149"/>
    <cellStyle name="常规 2 2 6 2 3" xfId="1150"/>
    <cellStyle name="常规 2 2 6 2 3 2" xfId="1151"/>
    <cellStyle name="常规 2 2 6 2 3 3" xfId="1152"/>
    <cellStyle name="常规 2 5 2 2" xfId="1153"/>
    <cellStyle name="常规 2 2 6 2 3 4" xfId="1154"/>
    <cellStyle name="常规 2 2 6 2 4" xfId="1155"/>
    <cellStyle name="常规 2 2 6 2 5" xfId="1156"/>
    <cellStyle name="常规 2 2 6 2 6" xfId="1157"/>
    <cellStyle name="常规 2 2 6 3" xfId="1158"/>
    <cellStyle name="常规 2 2 6 3 2" xfId="1159"/>
    <cellStyle name="常规 2 2 6 3 2 2" xfId="1160"/>
    <cellStyle name="常规 2 2 6 3 2 2 2" xfId="1161"/>
    <cellStyle name="常规 2 2 6 3 2 2 3" xfId="1162"/>
    <cellStyle name="常规 2 2 6 3 2 2 4" xfId="1163"/>
    <cellStyle name="常规 2 2 6 3 2 3" xfId="1164"/>
    <cellStyle name="常规 2 2 6 3 2 4" xfId="1165"/>
    <cellStyle name="常规 2 2 6 3 3" xfId="1166"/>
    <cellStyle name="常规 2 2 6 3 3 2" xfId="1167"/>
    <cellStyle name="常规 2 2 6 3 3 3" xfId="1168"/>
    <cellStyle name="常规 2 6 2 2" xfId="1169"/>
    <cellStyle name="常规 2 2 6 3 3 4" xfId="1170"/>
    <cellStyle name="常规 2 2 6 3 4" xfId="1171"/>
    <cellStyle name="常规 2 2 6 3 5" xfId="1172"/>
    <cellStyle name="常规 2 2 6 3 6" xfId="1173"/>
    <cellStyle name="常规 2 2 6 4" xfId="1174"/>
    <cellStyle name="常规 2 2 6 5" xfId="1175"/>
    <cellStyle name="常规 2 2 7" xfId="1176"/>
    <cellStyle name="常规 2 2 7 2" xfId="1177"/>
    <cellStyle name="常规 2 2 7 2 2" xfId="1178"/>
    <cellStyle name="常规 2 2 7 2 2 2" xfId="1179"/>
    <cellStyle name="常规 2 2 7 2 2 3" xfId="1180"/>
    <cellStyle name="常规 2 2 7 2 2 4" xfId="1181"/>
    <cellStyle name="常规 2 2 7 2 3" xfId="1182"/>
    <cellStyle name="常规 2 2 7 2 4" xfId="1183"/>
    <cellStyle name="常规 2 2 7 2 5" xfId="1184"/>
    <cellStyle name="常规 2 2 7 3" xfId="1185"/>
    <cellStyle name="常规 2 2 7 3 2" xfId="1186"/>
    <cellStyle name="常规 2 2 7 3 3" xfId="1187"/>
    <cellStyle name="常规 2 2 7 3 4" xfId="1188"/>
    <cellStyle name="常规 2 2 7 4" xfId="1189"/>
    <cellStyle name="常规 2 2 7 5" xfId="1190"/>
    <cellStyle name="常规 2 2 7 6" xfId="1191"/>
    <cellStyle name="常规 2 2 8" xfId="1192"/>
    <cellStyle name="常规 2 2 8 2" xfId="1193"/>
    <cellStyle name="常规 2 2 8 2 2" xfId="1194"/>
    <cellStyle name="常规 2 5 3 2 3 2" xfId="1195"/>
    <cellStyle name="常规 2 2 8 2 3" xfId="1196"/>
    <cellStyle name="常规 2 5 3 2 3 3" xfId="1197"/>
    <cellStyle name="常规 2 2 8 2 4" xfId="1198"/>
    <cellStyle name="常规 2 2 8 3" xfId="1199"/>
    <cellStyle name="常规 2 2 8 4" xfId="1200"/>
    <cellStyle name="常规 2 2 8 5" xfId="1201"/>
    <cellStyle name="常规 2 2 9" xfId="1202"/>
    <cellStyle name="常规 2 2 9 2" xfId="1203"/>
    <cellStyle name="常规 2 2 9 3" xfId="1204"/>
    <cellStyle name="常规 2 2 9 4" xfId="1205"/>
    <cellStyle name="常规 2 3" xfId="1206"/>
    <cellStyle name="常规 2 3 10" xfId="1207"/>
    <cellStyle name="常规 2 3 11" xfId="1208"/>
    <cellStyle name="常规 2 3 12" xfId="1209"/>
    <cellStyle name="常规 2 4 4 5" xfId="1210"/>
    <cellStyle name="常规 2 3 2" xfId="1211"/>
    <cellStyle name="常规 2 3 2 2" xfId="1212"/>
    <cellStyle name="常规 2 3 2 2 2" xfId="1213"/>
    <cellStyle name="常规 2 3 2 2 2 2" xfId="1214"/>
    <cellStyle name="常规 2 3 2 2 2 2 2" xfId="1215"/>
    <cellStyle name="常规 2 3 2 2 2 2 2 2" xfId="1216"/>
    <cellStyle name="常规 2 5 3 2 2 5" xfId="1217"/>
    <cellStyle name="常规 2 3 2 2 2 2 2 2 2" xfId="1218"/>
    <cellStyle name="常规 2 3 2 2 2 2 2 2 3" xfId="1219"/>
    <cellStyle name="常规 2 3 2 2 2 2 2 2 4" xfId="1220"/>
    <cellStyle name="常规 2 3 2 2 2 2 2 3" xfId="1221"/>
    <cellStyle name="常规 2 3 3 2 3 2 2 2" xfId="1222"/>
    <cellStyle name="常规 2 3 2 2 2 2 2 4" xfId="1223"/>
    <cellStyle name="常规 2 3 3 2 3 2 2 3" xfId="1224"/>
    <cellStyle name="常规 2 3 2 2 2 2 2 5" xfId="1225"/>
    <cellStyle name="常规 2 3 9 2" xfId="1226"/>
    <cellStyle name="常规 2 3 4 2 3 2" xfId="1227"/>
    <cellStyle name="常规 2 3 2 2 2 2 3" xfId="1228"/>
    <cellStyle name="常规 2 3 4 2 3 2 2" xfId="1229"/>
    <cellStyle name="常规 2 3 2 2 2 2 3 2" xfId="1230"/>
    <cellStyle name="常规 2 4 2 3 2 2 2" xfId="1231"/>
    <cellStyle name="常规 2 3 9 3" xfId="1232"/>
    <cellStyle name="常规 2 3 4 2 3 3" xfId="1233"/>
    <cellStyle name="常规 2 3 2 2 2 2 4" xfId="1234"/>
    <cellStyle name="常规 2 4 2 3 2 2 3" xfId="1235"/>
    <cellStyle name="常规 2 3 9 4" xfId="1236"/>
    <cellStyle name="常规 2 3 4 2 3 4" xfId="1237"/>
    <cellStyle name="常规 2 3 2 2 2 2 5" xfId="1238"/>
    <cellStyle name="常规 2 4 2 3 2 2 4" xfId="1239"/>
    <cellStyle name="常规 2 3 4 2 3 5" xfId="1240"/>
    <cellStyle name="常规 2 3 2 2 2 2 6" xfId="1241"/>
    <cellStyle name="常规 2 3 2 2 2 3" xfId="1242"/>
    <cellStyle name="常规 2 3 2 2 2 3 2 2" xfId="1243"/>
    <cellStyle name="常规 2 3 2 2 2 3 2 3" xfId="1244"/>
    <cellStyle name="常规 2 3 2 2 2 3 2 4" xfId="1245"/>
    <cellStyle name="常规 2 3 4 2 4 3" xfId="1246"/>
    <cellStyle name="常规 2 3 2 2 2 3 4" xfId="1247"/>
    <cellStyle name="常规 2 3 2 2 2 4" xfId="1248"/>
    <cellStyle name="常规 2 3 4 2 5 3" xfId="1249"/>
    <cellStyle name="常规 2 3 2 2 2 4 4" xfId="1250"/>
    <cellStyle name="常规 2 3 2 2 2 5" xfId="1251"/>
    <cellStyle name="常规 2 3 2 2 2 6" xfId="1252"/>
    <cellStyle name="常规 2 3 2 2 2 7" xfId="1253"/>
    <cellStyle name="常规 2 3 2 2 3" xfId="1254"/>
    <cellStyle name="常规 2 3 2 2 3 2" xfId="1255"/>
    <cellStyle name="常规 2 3 2 2 3 2 2" xfId="1256"/>
    <cellStyle name="常规 2 3 2 2 3 2 2 4" xfId="1257"/>
    <cellStyle name="常规 2 3 4 3 3 2" xfId="1258"/>
    <cellStyle name="常规 2 3 2 2 3 2 3" xfId="1259"/>
    <cellStyle name="常规 2 3 4 3 3 3" xfId="1260"/>
    <cellStyle name="常规 2 3 2 2 3 2 4" xfId="1261"/>
    <cellStyle name="常规 2 3 4 3 3 4" xfId="1262"/>
    <cellStyle name="常规 2 3 2 2 3 2 5" xfId="1263"/>
    <cellStyle name="常规 2 3 2 2 3 3" xfId="1264"/>
    <cellStyle name="常规 2 3 2 2 3 3 3" xfId="1265"/>
    <cellStyle name="常规 2 3 2 2 3 3 4" xfId="1266"/>
    <cellStyle name="常规 2 3 2 2 3 4" xfId="1267"/>
    <cellStyle name="常规 2 5 2 2 2 2 2" xfId="1268"/>
    <cellStyle name="常规 2 3 2 2 3 5" xfId="1269"/>
    <cellStyle name="常规 2 5 2 2 2 2 3" xfId="1270"/>
    <cellStyle name="常规 2 3 2 2 3 6" xfId="1271"/>
    <cellStyle name="常规 2 3 2 2 4" xfId="1272"/>
    <cellStyle name="常规 2 3 2 2 4 2" xfId="1273"/>
    <cellStyle name="常规 2 3 2 2 4 2 2" xfId="1274"/>
    <cellStyle name="常规 2 3 2 2 4 2 3" xfId="1275"/>
    <cellStyle name="常规 2 3 2 2 4 2 4" xfId="1276"/>
    <cellStyle name="常规 2 3 2 2 4 3" xfId="1277"/>
    <cellStyle name="常规 2 3 2 2 4 4" xfId="1278"/>
    <cellStyle name="常规 2 3 2 2 5" xfId="1279"/>
    <cellStyle name="常规 2 3 2 2 5 2" xfId="1280"/>
    <cellStyle name="常规 2 7 4 2 2" xfId="1281"/>
    <cellStyle name="常规 2 3 2 2 5 3" xfId="1282"/>
    <cellStyle name="常规 2 7 4 2 3" xfId="1283"/>
    <cellStyle name="常规 2 3 2 2 5 4" xfId="1284"/>
    <cellStyle name="常规 2 3 2 3" xfId="1285"/>
    <cellStyle name="常规 2 3 2 3 2" xfId="1286"/>
    <cellStyle name="常规 2 3 2 3 2 2" xfId="1287"/>
    <cellStyle name="常规 2 3 2 3 2 3" xfId="1288"/>
    <cellStyle name="常规 2 3 2 3 2 4" xfId="1289"/>
    <cellStyle name="常规 2 3 2 3 2 5" xfId="1290"/>
    <cellStyle name="常规 2 3 2 3 2 6" xfId="1291"/>
    <cellStyle name="常规 2 3 2 3 3" xfId="1292"/>
    <cellStyle name="常规 2 3 2 3 3 2" xfId="1293"/>
    <cellStyle name="常规 2 3 2 3 3 2 2 2" xfId="1294"/>
    <cellStyle name="常规 2 3 2 3 3 2 2 3" xfId="1295"/>
    <cellStyle name="常规 2 3 2 3 3 2 2 4" xfId="1296"/>
    <cellStyle name="常规 2 3 5 3 3 4" xfId="1297"/>
    <cellStyle name="常规 2 3 2 3 3 2 5" xfId="1298"/>
    <cellStyle name="常规 2 3 2 3 3 3" xfId="1299"/>
    <cellStyle name="常规 2 3 2 3 3 4" xfId="1300"/>
    <cellStyle name="常规 2 5 2 2 3 2 2" xfId="1301"/>
    <cellStyle name="常规 2 3 2 3 3 5" xfId="1302"/>
    <cellStyle name="常规 2 5 2 2 3 2 3" xfId="1303"/>
    <cellStyle name="常规 2 3 2 3 3 6" xfId="1304"/>
    <cellStyle name="常规 2 3 2 3 4" xfId="1305"/>
    <cellStyle name="常规 2 3 2 3 4 2" xfId="1306"/>
    <cellStyle name="常规 2 3 2 3 4 2 4" xfId="1307"/>
    <cellStyle name="常规 2 3 2 3 4 3" xfId="1308"/>
    <cellStyle name="常规 2 3 2 3 4 4" xfId="1309"/>
    <cellStyle name="常规 2 3 2 3 4 5" xfId="1310"/>
    <cellStyle name="常规 2 3 2 3 5" xfId="1311"/>
    <cellStyle name="常规 2 3 2 3 5 2" xfId="1312"/>
    <cellStyle name="常规 2 3 2 3 5 3" xfId="1313"/>
    <cellStyle name="常规 2 3 2 3 5 4" xfId="1314"/>
    <cellStyle name="常规 2 3 2 4" xfId="1315"/>
    <cellStyle name="常规 2 3 2 4 2" xfId="1316"/>
    <cellStyle name="常规 2 3 2 4 2 2" xfId="1317"/>
    <cellStyle name="常规 2 3 2 4 2 3" xfId="1318"/>
    <cellStyle name="常规 2 3 2 4 2 4" xfId="1319"/>
    <cellStyle name="常规 2 3 2 4 2 5" xfId="1320"/>
    <cellStyle name="常规 2 3 2 4 3" xfId="1321"/>
    <cellStyle name="常规 2 3 2 4 3 2" xfId="1322"/>
    <cellStyle name="常规 2 3 2 4 3 3" xfId="1323"/>
    <cellStyle name="常规 2 3 2 4 3 4" xfId="1324"/>
    <cellStyle name="常规 2 3 2 4 4" xfId="1325"/>
    <cellStyle name="常规 2 3 2 4 5" xfId="1326"/>
    <cellStyle name="常规 2 3 2 5" xfId="1327"/>
    <cellStyle name="常规 2 3 2 5 2" xfId="1328"/>
    <cellStyle name="常规 2 3 2 5 2 2" xfId="1329"/>
    <cellStyle name="常规 2 3 2 5 2 3" xfId="1330"/>
    <cellStyle name="常规 2 3 2 5 2 4" xfId="1331"/>
    <cellStyle name="常规 2 3 2 5 3" xfId="1332"/>
    <cellStyle name="常规 2 3 2 5 4" xfId="1333"/>
    <cellStyle name="常规 2 3 2 5 5" xfId="1334"/>
    <cellStyle name="常规 2 3 2 6" xfId="1335"/>
    <cellStyle name="常规 2 3 2 6 2" xfId="1336"/>
    <cellStyle name="常规 2 3 2 6 3" xfId="1337"/>
    <cellStyle name="常规 2 3 2 6 4" xfId="1338"/>
    <cellStyle name="常规 2 3 2 7" xfId="1339"/>
    <cellStyle name="常规 2 3 2 8" xfId="1340"/>
    <cellStyle name="常规 2 3 2 9" xfId="1341"/>
    <cellStyle name="常规 2 3 3 2" xfId="1342"/>
    <cellStyle name="常规 2 3 3 2 2 2" xfId="1343"/>
    <cellStyle name="常规 2 3 3 2 2 2 2" xfId="1344"/>
    <cellStyle name="常规 2 5 3 3 2 3" xfId="1345"/>
    <cellStyle name="常规 2 3 3 2 2 2 2 2" xfId="1346"/>
    <cellStyle name="常规 2 3 3 2 2 2 2 2 2" xfId="1347"/>
    <cellStyle name="常规 2 3 3 2 2 2 2 2 3" xfId="1348"/>
    <cellStyle name="常规 2 3 3 2 2 2 2 2 4" xfId="1349"/>
    <cellStyle name="常规 2 5 3 3 2 4" xfId="1350"/>
    <cellStyle name="常规 2 3 3 2 2 2 2 3" xfId="1351"/>
    <cellStyle name="常规 2 5 3 3 2 5" xfId="1352"/>
    <cellStyle name="常规 2 3 4 2 3 2 2 2" xfId="1353"/>
    <cellStyle name="常规 2 3 3 2 2 2 2 4" xfId="1354"/>
    <cellStyle name="常规 2 3 4 2 3 2 2 3" xfId="1355"/>
    <cellStyle name="常规 2 3 3 2 2 2 2 5" xfId="1356"/>
    <cellStyle name="常规 2 3 3 2 2 2 3" xfId="1357"/>
    <cellStyle name="常规 2 4 3 3 2 2 2" xfId="1358"/>
    <cellStyle name="常规 2 3 3 2 2 2 4" xfId="1359"/>
    <cellStyle name="常规 2 4 3 3 2 2 3" xfId="1360"/>
    <cellStyle name="常规 2 3 3 2 2 2 5" xfId="1361"/>
    <cellStyle name="常规 2 4 3 3 2 2 4" xfId="1362"/>
    <cellStyle name="常规 2 3 3 2 2 2 6" xfId="1363"/>
    <cellStyle name="常规 2 3 3 2 2 3" xfId="1364"/>
    <cellStyle name="常规 2 3 3 2 2 3 2" xfId="1365"/>
    <cellStyle name="常规 2 5 3 4 2 3" xfId="1366"/>
    <cellStyle name="常规 2 3 3 2 2 3 2 2" xfId="1367"/>
    <cellStyle name="常规 2 5 3 4 2 4" xfId="1368"/>
    <cellStyle name="常规 2 3 3 2 2 3 2 3" xfId="1369"/>
    <cellStyle name="常规 2 3 3 2 2 3 2 4" xfId="1370"/>
    <cellStyle name="常规 2 3 3 2 2 3 3" xfId="1371"/>
    <cellStyle name="常规 2 3 3 2 2 3 4" xfId="1372"/>
    <cellStyle name="常规 2 3 3 2 2 3 5" xfId="1373"/>
    <cellStyle name="常规 2 3 3 2 2 4" xfId="1374"/>
    <cellStyle name="常规 2 3 3 2 2 4 2" xfId="1375"/>
    <cellStyle name="常规 2 3 3 2 2 4 3" xfId="1376"/>
    <cellStyle name="常规 2 3 3 2 2 4 4" xfId="1377"/>
    <cellStyle name="常规 2 3 3 2 2 5" xfId="1378"/>
    <cellStyle name="常规 2 3 3 2 2 6" xfId="1379"/>
    <cellStyle name="常规 2 3 3 2 2 7" xfId="1380"/>
    <cellStyle name="常规 2 3 3 2 3 2" xfId="1381"/>
    <cellStyle name="常规 2 3 3 2 3 2 2" xfId="1382"/>
    <cellStyle name="常规 2 3 3 2 3 2 2 4" xfId="1383"/>
    <cellStyle name="常规 2 3 3 2 3 2 3" xfId="1384"/>
    <cellStyle name="常规 2 3 3 2 3 2 4" xfId="1385"/>
    <cellStyle name="常规 2 3 3 2 3 2 5" xfId="1386"/>
    <cellStyle name="常规 2 4 2 2 2 2 2" xfId="1387"/>
    <cellStyle name="常规 2 3 3 2 3 3" xfId="1388"/>
    <cellStyle name="常规 2 4 2 2 2 2 2 2" xfId="1389"/>
    <cellStyle name="常规 2 3 3 2 3 3 2" xfId="1390"/>
    <cellStyle name="常规 2 4 2 2 2 2 2 3" xfId="1391"/>
    <cellStyle name="常规 2 3 3 2 3 3 3" xfId="1392"/>
    <cellStyle name="常规 2 4 2 2 2 2 2 4" xfId="1393"/>
    <cellStyle name="常规 2 3 3 2 3 3 4" xfId="1394"/>
    <cellStyle name="常规 2 4 2 2 2 2 3" xfId="1395"/>
    <cellStyle name="常规 2 3 3 2 3 4" xfId="1396"/>
    <cellStyle name="常规 2 5 2 3 2 2 2" xfId="1397"/>
    <cellStyle name="常规 2 4 2 2 2 2 4" xfId="1398"/>
    <cellStyle name="常规 2 3 3 2 3 5" xfId="1399"/>
    <cellStyle name="常规 2 5 2 3 2 2 3" xfId="1400"/>
    <cellStyle name="常规 2 4 2 2 2 2 5" xfId="1401"/>
    <cellStyle name="常规 2 3 3 2 3 6" xfId="1402"/>
    <cellStyle name="常规 2 3 3 2 4" xfId="1403"/>
    <cellStyle name="常规 2 3 3 2 4 2" xfId="1404"/>
    <cellStyle name="常规 2 3 3 2 4 2 2" xfId="1405"/>
    <cellStyle name="常规 2 3 3 2 4 2 3" xfId="1406"/>
    <cellStyle name="常规 2 3 3 2 4 2 4" xfId="1407"/>
    <cellStyle name="常规 2 4 2 2 2 3 2" xfId="1408"/>
    <cellStyle name="常规 2 3 3 2 4 3" xfId="1409"/>
    <cellStyle name="常规 2 4 2 2 2 3 3" xfId="1410"/>
    <cellStyle name="常规 2 3 3 2 4 4" xfId="1411"/>
    <cellStyle name="常规 2 4 2 2 2 3 4" xfId="1412"/>
    <cellStyle name="常规 2 3 3 2 4 5" xfId="1413"/>
    <cellStyle name="常规 2 3 3 2 5" xfId="1414"/>
    <cellStyle name="常规 2 3 3 2 5 2" xfId="1415"/>
    <cellStyle name="常规 2 3 3 2 5 3" xfId="1416"/>
    <cellStyle name="常规 2 3 3 2 5 4" xfId="1417"/>
    <cellStyle name="常规 2 3 3 3" xfId="1418"/>
    <cellStyle name="常规 2 3 3 3 2 2" xfId="1419"/>
    <cellStyle name="常规 2 3 3 3 2 2 2 3" xfId="1420"/>
    <cellStyle name="常规 2 3 3 3 2 2 2 4" xfId="1421"/>
    <cellStyle name="常规 2 3 3 3 2 2 5" xfId="1422"/>
    <cellStyle name="常规 2 3 3 3 2 3" xfId="1423"/>
    <cellStyle name="常规 2 3 3 3 2 3 4" xfId="1424"/>
    <cellStyle name="常规 2 3 3 3 2 4" xfId="1425"/>
    <cellStyle name="常规 2 3 3 3 2 5" xfId="1426"/>
    <cellStyle name="常规 2 3 3 3 2 6" xfId="1427"/>
    <cellStyle name="常规 2 3 3 3 3 2" xfId="1428"/>
    <cellStyle name="常规 2 3 3 3 3 2 2 3" xfId="1429"/>
    <cellStyle name="常规 2 3 3 3 3 2 2 4" xfId="1430"/>
    <cellStyle name="常规 2 3 3 3 3 2 4" xfId="1431"/>
    <cellStyle name="常规 2 3 3 3 3 2 5" xfId="1432"/>
    <cellStyle name="常规 2 4 2 2 3 2 2" xfId="1433"/>
    <cellStyle name="常规 2 3 3 3 3 3" xfId="1434"/>
    <cellStyle name="常规 2 3 3 3 3 3 3" xfId="1435"/>
    <cellStyle name="常规 2 3 3 3 3 3 4" xfId="1436"/>
    <cellStyle name="常规 2 4 2 2 3 2 3" xfId="1437"/>
    <cellStyle name="常规 2 3 3 3 3 4" xfId="1438"/>
    <cellStyle name="常规 2 3 3 3 4" xfId="1439"/>
    <cellStyle name="常规 2 3 3 3 4 2" xfId="1440"/>
    <cellStyle name="常规 2 3 3 3 4 2 3" xfId="1441"/>
    <cellStyle name="常规 2 3 3 3 4 3" xfId="1442"/>
    <cellStyle name="常规 2 3 3 3 4 4" xfId="1443"/>
    <cellStyle name="常规 2 3 3 3 4 5" xfId="1444"/>
    <cellStyle name="常规 2 3 3 3 5" xfId="1445"/>
    <cellStyle name="常规 2 3 3 3 5 2" xfId="1446"/>
    <cellStyle name="常规 2 3 3 3 5 3" xfId="1447"/>
    <cellStyle name="常规 2 3 3 3 5 4" xfId="1448"/>
    <cellStyle name="常规 2 3 3 4" xfId="1449"/>
    <cellStyle name="常规 2 3 3 4 2" xfId="1450"/>
    <cellStyle name="常规 2 3 3 4 2 2" xfId="1451"/>
    <cellStyle name="常规 2 3 3 4 2 3" xfId="1452"/>
    <cellStyle name="常规 2 3 3 4 2 4" xfId="1453"/>
    <cellStyle name="常规 2 3 3 4 2 5" xfId="1454"/>
    <cellStyle name="常规 2 3 3 4 3" xfId="1455"/>
    <cellStyle name="常规 2 3 3 4 3 2" xfId="1456"/>
    <cellStyle name="常规 2 3 3 4 3 3" xfId="1457"/>
    <cellStyle name="常规 2 3 3 4 3 4" xfId="1458"/>
    <cellStyle name="常规 2 3 3 4 4" xfId="1459"/>
    <cellStyle name="常规 2 3 3 4 5" xfId="1460"/>
    <cellStyle name="常规 2 3 3 5" xfId="1461"/>
    <cellStyle name="常规 2 3 3 5 2" xfId="1462"/>
    <cellStyle name="常规 2 3 3 5 2 2" xfId="1463"/>
    <cellStyle name="常规 2 3 3 5 2 3" xfId="1464"/>
    <cellStyle name="常规 2 3 3 5 2 4" xfId="1465"/>
    <cellStyle name="常规 2 3 3 5 3" xfId="1466"/>
    <cellStyle name="常规 2 3 3 5 4" xfId="1467"/>
    <cellStyle name="常规 2 3 3 5 5" xfId="1468"/>
    <cellStyle name="常规 2 3 4 2" xfId="1469"/>
    <cellStyle name="常规 2 3 8 2" xfId="1470"/>
    <cellStyle name="常规 2 3 4 2 2 2" xfId="1471"/>
    <cellStyle name="常规 2 3 8 2 2" xfId="1472"/>
    <cellStyle name="常规 2 3 4 2 2 2 2" xfId="1473"/>
    <cellStyle name="常规 2 5 2 3 2 5" xfId="1474"/>
    <cellStyle name="常规 2 3 4 2 2 2 2 2" xfId="1475"/>
    <cellStyle name="常规 2 3 4 2 2 2 2 3" xfId="1476"/>
    <cellStyle name="常规 2 3 4 2 2 2 2 4" xfId="1477"/>
    <cellStyle name="常规 2 3 8 2 3" xfId="1478"/>
    <cellStyle name="常规 2 3 4 2 2 2 3" xfId="1479"/>
    <cellStyle name="常规 2 3 8 2 4" xfId="1480"/>
    <cellStyle name="常规 2 3 4 2 2 2 4" xfId="1481"/>
    <cellStyle name="常规 2 3 4 2 2 2 5" xfId="1482"/>
    <cellStyle name="常规 2 3 8 3" xfId="1483"/>
    <cellStyle name="常规 2 3 4 2 2 3" xfId="1484"/>
    <cellStyle name="常规 2 3 4 2 2 3 2" xfId="1485"/>
    <cellStyle name="常规 2 3 4 2 2 3 3" xfId="1486"/>
    <cellStyle name="常规 2 3 4 2 2 3 4" xfId="1487"/>
    <cellStyle name="常规 2 3 8 4" xfId="1488"/>
    <cellStyle name="常规 2 3 4 2 2 4" xfId="1489"/>
    <cellStyle name="常规 2 3 8 5" xfId="1490"/>
    <cellStyle name="常规 2 3 4 2 2 5" xfId="1491"/>
    <cellStyle name="常规 2 3 4 2 2 6" xfId="1492"/>
    <cellStyle name="常规 2 3 4 2 3 2 2 4" xfId="1493"/>
    <cellStyle name="常规 2 3 4 2 3 3 2" xfId="1494"/>
    <cellStyle name="常规 2 3 4 2 3 3 3" xfId="1495"/>
    <cellStyle name="常规 2 3 4 2 3 3 4" xfId="1496"/>
    <cellStyle name="常规 2 3 4 2 3 6" xfId="1497"/>
    <cellStyle name="常规 2 3 4 2 4" xfId="1498"/>
    <cellStyle name="常规 2 3 4 2 4 2 2" xfId="1499"/>
    <cellStyle name="常规 2 3 4 2 4 2 3" xfId="1500"/>
    <cellStyle name="常规 2 3 4 2 4 2 4" xfId="1501"/>
    <cellStyle name="常规 2 3 4 2 5" xfId="1502"/>
    <cellStyle name="常规 2 3 4 2 5 4" xfId="1503"/>
    <cellStyle name="常规 2 3 4 3" xfId="1504"/>
    <cellStyle name="常规 2 3 4 3 2 2" xfId="1505"/>
    <cellStyle name="常规 2 3 4 3 2 3" xfId="1506"/>
    <cellStyle name="常规 2 3 4 3 2 4" xfId="1507"/>
    <cellStyle name="常规 2 7 2" xfId="1508"/>
    <cellStyle name="常规 2 3 4 3 2 5" xfId="1509"/>
    <cellStyle name="常规 2 4 9" xfId="1510"/>
    <cellStyle name="常规 2 3 4 3 3" xfId="1511"/>
    <cellStyle name="常规 2 3 4 3 4" xfId="1512"/>
    <cellStyle name="常规 2 3 4 3 5" xfId="1513"/>
    <cellStyle name="常规 2 3 4 3 6" xfId="1514"/>
    <cellStyle name="常规 2 3 4 4" xfId="1515"/>
    <cellStyle name="常规 2 5 8" xfId="1516"/>
    <cellStyle name="常规 2 3 4 4 2" xfId="1517"/>
    <cellStyle name="常规 2 3 4 4 2 2" xfId="1518"/>
    <cellStyle name="常规 2 3 4 4 2 3" xfId="1519"/>
    <cellStyle name="常规 2 3 4 4 2 4" xfId="1520"/>
    <cellStyle name="常规 2 5 9" xfId="1521"/>
    <cellStyle name="常规 2 3 4 4 3" xfId="1522"/>
    <cellStyle name="常规 2 3 4 4 4" xfId="1523"/>
    <cellStyle name="常规 2 3 4 4 5" xfId="1524"/>
    <cellStyle name="常规 2 3 4 5" xfId="1525"/>
    <cellStyle name="常规 2 3 5 2 2 2" xfId="1526"/>
    <cellStyle name="常规 2 3 5 2 2 2 2" xfId="1527"/>
    <cellStyle name="常规 2 3 5 2 2 2 4" xfId="1528"/>
    <cellStyle name="常规 2 3 5 2 2 3" xfId="1529"/>
    <cellStyle name="常规 2 3 5 2 2 4" xfId="1530"/>
    <cellStyle name="常规 2 3 5 2 2 5" xfId="1531"/>
    <cellStyle name="常规 2 3 5 2 3" xfId="1532"/>
    <cellStyle name="常规 2 3 5 2 4" xfId="1533"/>
    <cellStyle name="常规 2 3 5 2 5" xfId="1534"/>
    <cellStyle name="常规 2 3 5 2 6" xfId="1535"/>
    <cellStyle name="常规 2 3 5 3 2" xfId="1536"/>
    <cellStyle name="常规 2 3 5 3 2 2" xfId="1537"/>
    <cellStyle name="常规 2 3 5 3 2 2 3" xfId="1538"/>
    <cellStyle name="常规 2 3 5 3 2 2 4" xfId="1539"/>
    <cellStyle name="常规 2 3 5 3 2 3" xfId="1540"/>
    <cellStyle name="常规 2 3 5 3 2 4" xfId="1541"/>
    <cellStyle name="常规 2 3 5 3 2 5" xfId="1542"/>
    <cellStyle name="常规 2 3 5 3 3" xfId="1543"/>
    <cellStyle name="常规 2 3 5 3 4" xfId="1544"/>
    <cellStyle name="常规 2 3 5 4" xfId="1545"/>
    <cellStyle name="常规 2 3 5 4 2" xfId="1546"/>
    <cellStyle name="常规 2 3 5 4 2 2" xfId="1547"/>
    <cellStyle name="常规 2 3 5 4 2 3" xfId="1548"/>
    <cellStyle name="常规 2 3 5 4 2 4" xfId="1549"/>
    <cellStyle name="常规 2 3 5 4 3" xfId="1550"/>
    <cellStyle name="常规 2 3 5 4 4" xfId="1551"/>
    <cellStyle name="常规 2 3 5 4 5" xfId="1552"/>
    <cellStyle name="常规 2 3 5 5" xfId="1553"/>
    <cellStyle name="常规 2 3 5 5 2" xfId="1554"/>
    <cellStyle name="常规 2 3 5 5 3" xfId="1555"/>
    <cellStyle name="常规 2 3 5 5 4" xfId="1556"/>
    <cellStyle name="常规 2 3 6 2 2" xfId="1557"/>
    <cellStyle name="常规 2 3 6 2 2 2" xfId="1558"/>
    <cellStyle name="常规 2 3 6 2 2 2 2" xfId="1559"/>
    <cellStyle name="常规 2 3 6 2 2 2 3" xfId="1560"/>
    <cellStyle name="常规 2 3 6 2 2 2 4" xfId="1561"/>
    <cellStyle name="常规 2 3 6 2 2 3" xfId="1562"/>
    <cellStyle name="常规 2 3 6 2 2 4" xfId="1563"/>
    <cellStyle name="常规 2 3 6 2 2 5" xfId="1564"/>
    <cellStyle name="常规 2 3 6 2 3" xfId="1565"/>
    <cellStyle name="常规 2 3 6 2 4" xfId="1566"/>
    <cellStyle name="常规 2 3 6 2 5" xfId="1567"/>
    <cellStyle name="常规 2 3 6 2 6" xfId="1568"/>
    <cellStyle name="常规 2 3 6 3 2" xfId="1569"/>
    <cellStyle name="常规 2 3 6 3 2 2" xfId="1570"/>
    <cellStyle name="常规 2 3 6 3 2 2 3" xfId="1571"/>
    <cellStyle name="常规 2 3 6 3 2 2 4" xfId="1572"/>
    <cellStyle name="常规 2 3 6 3 2 3" xfId="1573"/>
    <cellStyle name="常规 2 3 6 3 2 4" xfId="1574"/>
    <cellStyle name="常规 2 3 6 3 2 5" xfId="1575"/>
    <cellStyle name="常规 2 3 6 3 3" xfId="1576"/>
    <cellStyle name="常规 2 3 6 3 3 4" xfId="1577"/>
    <cellStyle name="常规 2 3 6 3 4" xfId="1578"/>
    <cellStyle name="常规 2 3 6 3 5" xfId="1579"/>
    <cellStyle name="常规 2 3 6 3 6" xfId="1580"/>
    <cellStyle name="常规 2 3 6 4 2 2" xfId="1581"/>
    <cellStyle name="常规 2 3 6 4 2 3" xfId="1582"/>
    <cellStyle name="常规 2 3 6 4 2 4" xfId="1583"/>
    <cellStyle name="常规 2 3 6 4 4" xfId="1584"/>
    <cellStyle name="常规 2 3 6 4 5" xfId="1585"/>
    <cellStyle name="常规 2 3 6 5" xfId="1586"/>
    <cellStyle name="常规 2 3 6 5 3" xfId="1587"/>
    <cellStyle name="常规 2 3 6 5 4" xfId="1588"/>
    <cellStyle name="常规 2 3 7 2 2" xfId="1589"/>
    <cellStyle name="常规 2 3 7 2 2 2" xfId="1590"/>
    <cellStyle name="常规 2 3 7 2 2 3" xfId="1591"/>
    <cellStyle name="常规 2 3 7 2 2 4" xfId="1592"/>
    <cellStyle name="常规 2 3 7 2 3" xfId="1593"/>
    <cellStyle name="常规 2 3 7 2 4" xfId="1594"/>
    <cellStyle name="常规 2 3 7 2 5" xfId="1595"/>
    <cellStyle name="常规 2 3 7 3" xfId="1596"/>
    <cellStyle name="常规 2 3 7 3 2" xfId="1597"/>
    <cellStyle name="常规 2 3 7 3 3" xfId="1598"/>
    <cellStyle name="常规 2 3 7 3 4" xfId="1599"/>
    <cellStyle name="常规 2 3 7 4" xfId="1600"/>
    <cellStyle name="常规 2 3 7 5" xfId="1601"/>
    <cellStyle name="常规 2 3 7 6" xfId="1602"/>
    <cellStyle name="常规 2 4" xfId="1603"/>
    <cellStyle name="常规 2 4 5 5" xfId="1604"/>
    <cellStyle name="常规 2 4 2" xfId="1605"/>
    <cellStyle name="常规 2 4 2 2" xfId="1606"/>
    <cellStyle name="常规 2 4 2 2 2" xfId="1607"/>
    <cellStyle name="常规 2 4 2 2 2 2" xfId="1608"/>
    <cellStyle name="常规 2 4 2 2 2 3" xfId="1609"/>
    <cellStyle name="常规 2 4 2 2 2 4" xfId="1610"/>
    <cellStyle name="常规 2 4 2 2 2 5" xfId="1611"/>
    <cellStyle name="常规 2 4 2 2 2 6" xfId="1612"/>
    <cellStyle name="常规 2 4 2 2 3" xfId="1613"/>
    <cellStyle name="常规 2 4 2 2 3 2" xfId="1614"/>
    <cellStyle name="常规 2 4 2 2 3 3" xfId="1615"/>
    <cellStyle name="常规 2 4 2 2 3 4" xfId="1616"/>
    <cellStyle name="常规 2 5 3 2 2 2 2" xfId="1617"/>
    <cellStyle name="常规 2 4 2 2 3 5" xfId="1618"/>
    <cellStyle name="常规 2 4 2 2 4" xfId="1619"/>
    <cellStyle name="常规 2 4 2 2 4 2" xfId="1620"/>
    <cellStyle name="常规 2 4 2 2 4 3" xfId="1621"/>
    <cellStyle name="常规 2 4 2 2 4 4" xfId="1622"/>
    <cellStyle name="常规 2 4 2 2 5" xfId="1623"/>
    <cellStyle name="常规 2 4 2 3" xfId="1624"/>
    <cellStyle name="常规 2 4 2 3 2" xfId="1625"/>
    <cellStyle name="常规 2 4 2 3 2 2" xfId="1626"/>
    <cellStyle name="常规 2 4 2 3 2 3" xfId="1627"/>
    <cellStyle name="常规 2 4 2 3 2 4" xfId="1628"/>
    <cellStyle name="常规 2 4 2 3 2 5" xfId="1629"/>
    <cellStyle name="常规 2 4 2 3 3" xfId="1630"/>
    <cellStyle name="常规 2 4 2 3 3 2" xfId="1631"/>
    <cellStyle name="常规 2 4 2 3 3 3" xfId="1632"/>
    <cellStyle name="常规 2 4 2 3 3 4" xfId="1633"/>
    <cellStyle name="常规 2 4 2 3 4" xfId="1634"/>
    <cellStyle name="常规 2 4 2 3 5" xfId="1635"/>
    <cellStyle name="常规 2 4 2 4" xfId="1636"/>
    <cellStyle name="常规 2 4 2 4 2" xfId="1637"/>
    <cellStyle name="常规 2 4 2 4 2 2" xfId="1638"/>
    <cellStyle name="常规 2 4 2 4 2 3" xfId="1639"/>
    <cellStyle name="常规 2 4 2 4 2 4" xfId="1640"/>
    <cellStyle name="常规 2 4 2 4 3" xfId="1641"/>
    <cellStyle name="常规 2 4 2 4 4" xfId="1642"/>
    <cellStyle name="常规 2 4 2 4 5" xfId="1643"/>
    <cellStyle name="常规 2 4 2 5" xfId="1644"/>
    <cellStyle name="常规 2 4 2 5 2" xfId="1645"/>
    <cellStyle name="常规 2 4 2 5 3" xfId="1646"/>
    <cellStyle name="常规 2 4 2 5 4" xfId="1647"/>
    <cellStyle name="常规 2 4 2 6" xfId="1648"/>
    <cellStyle name="常规 2 4 2 7" xfId="1649"/>
    <cellStyle name="常规 2 4 2 8" xfId="1650"/>
    <cellStyle name="常规 2 4 3" xfId="1651"/>
    <cellStyle name="常规 2 4 3 2" xfId="1652"/>
    <cellStyle name="常规 2 4 3 2 2 2" xfId="1653"/>
    <cellStyle name="常规 2 4 3 2 3 3" xfId="1654"/>
    <cellStyle name="常规 2 4 3 2 2 2 2" xfId="1655"/>
    <cellStyle name="常规 2 4 3 2 3 4" xfId="1656"/>
    <cellStyle name="常规 2 4 3 2 2 2 3" xfId="1657"/>
    <cellStyle name="常规 2 5 3 3 2 2 2" xfId="1658"/>
    <cellStyle name="常规 2 4 3 2 2 2 4" xfId="1659"/>
    <cellStyle name="常规 2 4 3 2 2 3" xfId="1660"/>
    <cellStyle name="常规 2 4 3 2 2 4" xfId="1661"/>
    <cellStyle name="常规 2 4 3 2 2 5" xfId="1662"/>
    <cellStyle name="常规 2 4 3 2 3" xfId="1663"/>
    <cellStyle name="常规 2 4 3 2 3 2" xfId="1664"/>
    <cellStyle name="常规 2 4 3 2 4" xfId="1665"/>
    <cellStyle name="常规 2 4 3 2 5" xfId="1666"/>
    <cellStyle name="常规 2 4 3 3" xfId="1667"/>
    <cellStyle name="常规 2 4 3 3 2" xfId="1668"/>
    <cellStyle name="常规 2 4 3 3 3" xfId="1669"/>
    <cellStyle name="常规 2 4 3 3 3 2" xfId="1670"/>
    <cellStyle name="常规 2 4 3 3 3 3" xfId="1671"/>
    <cellStyle name="常规 2 4 3 3 3 4" xfId="1672"/>
    <cellStyle name="常规 2 4 3 3 4" xfId="1673"/>
    <cellStyle name="常规 2 4 3 3 5" xfId="1674"/>
    <cellStyle name="常规 2 4 3 4" xfId="1675"/>
    <cellStyle name="常规 2 4 3 4 2" xfId="1676"/>
    <cellStyle name="常规 2 4 3 4 2 2" xfId="1677"/>
    <cellStyle name="常规 2 4 3 4 2 3" xfId="1678"/>
    <cellStyle name="常规 2 4 3 4 2 4" xfId="1679"/>
    <cellStyle name="常规 2 4 3 4 3" xfId="1680"/>
    <cellStyle name="常规 2 4 3 4 4" xfId="1681"/>
    <cellStyle name="常规 2 4 3 4 5" xfId="1682"/>
    <cellStyle name="常规 2 4 4" xfId="1683"/>
    <cellStyle name="常规 2 4 4 2" xfId="1684"/>
    <cellStyle name="常规 2 4 4 2 2" xfId="1685"/>
    <cellStyle name="常规 2 4 4 2 2 2" xfId="1686"/>
    <cellStyle name="常规 2 4 4 2 2 3" xfId="1687"/>
    <cellStyle name="常规 2 4 4 2 2 4" xfId="1688"/>
    <cellStyle name="常规 2 4 4 2 3" xfId="1689"/>
    <cellStyle name="常规 2 4 4 2 4" xfId="1690"/>
    <cellStyle name="常规 2 4 4 2 5" xfId="1691"/>
    <cellStyle name="常规 2 4 4 3" xfId="1692"/>
    <cellStyle name="常规 2 4 4 3 2" xfId="1693"/>
    <cellStyle name="常规 2 4 4 3 3" xfId="1694"/>
    <cellStyle name="常规 2 4 4 3 4" xfId="1695"/>
    <cellStyle name="常规 2 4 4 4" xfId="1696"/>
    <cellStyle name="常规 2 4 5" xfId="1697"/>
    <cellStyle name="常规 2 4 5 2" xfId="1698"/>
    <cellStyle name="常规 2 4 5 2 2" xfId="1699"/>
    <cellStyle name="常规 2 4 5 2 3" xfId="1700"/>
    <cellStyle name="常规 2 4 5 2 4" xfId="1701"/>
    <cellStyle name="常规 2 4 5 3" xfId="1702"/>
    <cellStyle name="常规 2 4 5 4" xfId="1703"/>
    <cellStyle name="常规 2 4 6 3" xfId="1704"/>
    <cellStyle name="常规 2 4 6 4" xfId="1705"/>
    <cellStyle name="常规 2 5" xfId="1706"/>
    <cellStyle name="常规 2 5 2" xfId="1707"/>
    <cellStyle name="常规 2 5 2 2 2" xfId="1708"/>
    <cellStyle name="常规 2 5 2 2 2 2" xfId="1709"/>
    <cellStyle name="常规 2 5 2 2 2 2 2 2" xfId="1710"/>
    <cellStyle name="常规 2 5 2 2 2 2 2 3" xfId="1711"/>
    <cellStyle name="常规 2 5 2 2 2 2 2 4" xfId="1712"/>
    <cellStyle name="常规 2 5 2 2 2 2 4" xfId="1713"/>
    <cellStyle name="常规 2 5 2 2 2 2 5" xfId="1714"/>
    <cellStyle name="常规 2 5 2 2 2 3" xfId="1715"/>
    <cellStyle name="常规 2 5 2 2 2 3 3" xfId="1716"/>
    <cellStyle name="常规 2 5 2 2 2 5" xfId="1717"/>
    <cellStyle name="常规 2 5 2 2 2 6" xfId="1718"/>
    <cellStyle name="常规 2 5 2 2 3" xfId="1719"/>
    <cellStyle name="常规 2 5 2 2 3 2" xfId="1720"/>
    <cellStyle name="常规 2 5 2 2 3 2 4" xfId="1721"/>
    <cellStyle name="常规 2 5 2 2 3 3" xfId="1722"/>
    <cellStyle name="常规 2 5 2 2 3 4" xfId="1723"/>
    <cellStyle name="常规 2 5 2 2 3 5" xfId="1724"/>
    <cellStyle name="常规 2 5 2 2 4" xfId="1725"/>
    <cellStyle name="常规 2 5 2 2 4 2" xfId="1726"/>
    <cellStyle name="常规 2 5 2 2 4 3" xfId="1727"/>
    <cellStyle name="常规 2 5 2 2 4 4" xfId="1728"/>
    <cellStyle name="常规 2 5 2 2 5" xfId="1729"/>
    <cellStyle name="常规 2 5 2 3" xfId="1730"/>
    <cellStyle name="常规 2 5 2 3 2" xfId="1731"/>
    <cellStyle name="常规 2 5 2 3 2 2" xfId="1732"/>
    <cellStyle name="常规 2 5 2 3 2 2 4" xfId="1733"/>
    <cellStyle name="常规 2 5 2 3 2 3" xfId="1734"/>
    <cellStyle name="常规 2 5 2 3 2 4" xfId="1735"/>
    <cellStyle name="常规 2 5 2 4" xfId="1736"/>
    <cellStyle name="常规 2 5 2 4 2" xfId="1737"/>
    <cellStyle name="常规 2 5 2 4 2 2" xfId="1738"/>
    <cellStyle name="常规 2 5 2 4 2 3" xfId="1739"/>
    <cellStyle name="常规 2 5 2 4 2 4" xfId="1740"/>
    <cellStyle name="常规 2 6 2 2 2" xfId="1741"/>
    <cellStyle name="常规 2 5 2 5" xfId="1742"/>
    <cellStyle name="常规 2 6 2 2 2 2" xfId="1743"/>
    <cellStyle name="常规 2 5 2 5 2" xfId="1744"/>
    <cellStyle name="常规 2 6 2 2 3" xfId="1745"/>
    <cellStyle name="常规 2 5 2 6" xfId="1746"/>
    <cellStyle name="常规 2 6 2 2 4" xfId="1747"/>
    <cellStyle name="常规 2 5 2 7" xfId="1748"/>
    <cellStyle name="常规 2 6 2 2 5" xfId="1749"/>
    <cellStyle name="常规 2 5 2 8" xfId="1750"/>
    <cellStyle name="常规 2 5 3" xfId="1751"/>
    <cellStyle name="常规 2 5 3 2" xfId="1752"/>
    <cellStyle name="常规 2 5 3 2 2" xfId="1753"/>
    <cellStyle name="常规 2 5 3 2 2 2" xfId="1754"/>
    <cellStyle name="常规 2 5 3 2 2 2 3" xfId="1755"/>
    <cellStyle name="常规 2 5 3 2 2 2 4" xfId="1756"/>
    <cellStyle name="常规 2 5 3 2 2 3" xfId="1757"/>
    <cellStyle name="常规 2 5 3 2 2 4" xfId="1758"/>
    <cellStyle name="常规 2 5 3 2 3" xfId="1759"/>
    <cellStyle name="常规 2 5 3 2 3 4" xfId="1760"/>
    <cellStyle name="常规 2 5 3 2 4" xfId="1761"/>
    <cellStyle name="常规 2 5 3 2 5" xfId="1762"/>
    <cellStyle name="常规 2 5 3 3" xfId="1763"/>
    <cellStyle name="常规 2 5 3 3 2" xfId="1764"/>
    <cellStyle name="常规 2 5 3 3 2 2" xfId="1765"/>
    <cellStyle name="常规 2 5 3 3 2 2 3" xfId="1766"/>
    <cellStyle name="常规 2 5 3 3 2 2 4" xfId="1767"/>
    <cellStyle name="常规 2 5 3 4" xfId="1768"/>
    <cellStyle name="常规 2 5 3 4 2" xfId="1769"/>
    <cellStyle name="常规 2 5 3 4 2 2" xfId="1770"/>
    <cellStyle name="常规 2 6 2 3 2" xfId="1771"/>
    <cellStyle name="常规 2 5 3 5" xfId="1772"/>
    <cellStyle name="常规 2 5 3 5 2" xfId="1773"/>
    <cellStyle name="常规 2 5 4" xfId="1774"/>
    <cellStyle name="常规 2 5 4 2" xfId="1775"/>
    <cellStyle name="常规 2 5 4 2 2" xfId="1776"/>
    <cellStyle name="常规 2 5 4 2 2 2" xfId="1777"/>
    <cellStyle name="常规 2 5 4 2 2 3" xfId="1778"/>
    <cellStyle name="常规 2 5 4 2 2 4" xfId="1779"/>
    <cellStyle name="常规 2 5 4 2 3" xfId="1780"/>
    <cellStyle name="常规 2 5 4 2 4" xfId="1781"/>
    <cellStyle name="常规 2 5 4 2 5" xfId="1782"/>
    <cellStyle name="常规 2 5 4 3" xfId="1783"/>
    <cellStyle name="常规 2 5 4 3 2" xfId="1784"/>
    <cellStyle name="常规 2 5 4 4" xfId="1785"/>
    <cellStyle name="常规 2 5 4 5" xfId="1786"/>
    <cellStyle name="常规 2 5 4 6" xfId="1787"/>
    <cellStyle name="常规 2 5 5" xfId="1788"/>
    <cellStyle name="常规 2 5 5 2" xfId="1789"/>
    <cellStyle name="常规 2 5 5 2 2" xfId="1790"/>
    <cellStyle name="常规 2 5 5 2 3" xfId="1791"/>
    <cellStyle name="常规 2 5 5 2 4" xfId="1792"/>
    <cellStyle name="常规 2 5 5 3" xfId="1793"/>
    <cellStyle name="常规 2 5 5 4" xfId="1794"/>
    <cellStyle name="常规 2 6 3 2 2 2" xfId="1795"/>
    <cellStyle name="常规 2 5 5 5" xfId="1796"/>
    <cellStyle name="常规 2 5 6" xfId="1797"/>
    <cellStyle name="常规 2 5 6 2" xfId="1798"/>
    <cellStyle name="常规 2 5 6 3" xfId="1799"/>
    <cellStyle name="常规 2 5 6 4" xfId="1800"/>
    <cellStyle name="常规 2 5 7" xfId="1801"/>
    <cellStyle name="常规 2 6" xfId="1802"/>
    <cellStyle name="常规 2 6 2" xfId="1803"/>
    <cellStyle name="常规 3 2" xfId="1804"/>
    <cellStyle name="常规 2 6 2 3" xfId="1805"/>
    <cellStyle name="常规 2 6 2 4" xfId="1806"/>
    <cellStyle name="常规 2 6 3 2 2" xfId="1807"/>
    <cellStyle name="常规 2 6 2 5" xfId="1808"/>
    <cellStyle name="常规 2 6 3 2 3" xfId="1809"/>
    <cellStyle name="常规 2 6 2 6" xfId="1810"/>
    <cellStyle name="常规 2 6 3" xfId="1811"/>
    <cellStyle name="常规 2 6 3 2" xfId="1812"/>
    <cellStyle name="常规 2 6 3 2 2 4" xfId="1813"/>
    <cellStyle name="常规 2 6 3 2 4" xfId="1814"/>
    <cellStyle name="常规 2 6 3 2 5" xfId="1815"/>
    <cellStyle name="常规 2 6 3 3" xfId="1816"/>
    <cellStyle name="常规 2 6 3 5" xfId="1817"/>
    <cellStyle name="常规 2 6 3 3 2" xfId="1818"/>
    <cellStyle name="常规 2 6 3 4" xfId="1819"/>
    <cellStyle name="常规 2 6 4" xfId="1820"/>
    <cellStyle name="常规 2 6 4 2" xfId="1821"/>
    <cellStyle name="常规 2 7 2 5" xfId="1822"/>
    <cellStyle name="常规 2 6 4 2 2" xfId="1823"/>
    <cellStyle name="常规 2 7 2 6" xfId="1824"/>
    <cellStyle name="常规 2 6 4 2 3" xfId="1825"/>
    <cellStyle name="常规 2 6 4 2 4" xfId="1826"/>
    <cellStyle name="常规 2 6 4 3" xfId="1827"/>
    <cellStyle name="常规 2 6 4 4" xfId="1828"/>
    <cellStyle name="常规 2 6 4 5" xfId="1829"/>
    <cellStyle name="常规 2 6 5" xfId="1830"/>
    <cellStyle name="常规 2 6 5 2" xfId="1831"/>
    <cellStyle name="常规 2 6 5 3" xfId="1832"/>
    <cellStyle name="常规 2 6 5 4" xfId="1833"/>
    <cellStyle name="常规 2 6 6" xfId="1834"/>
    <cellStyle name="常规 2 6 7" xfId="1835"/>
    <cellStyle name="常规 2 7" xfId="1836"/>
    <cellStyle name="常规 2 7 2 2" xfId="1837"/>
    <cellStyle name="常规 2 7 2 2 2" xfId="1838"/>
    <cellStyle name="常规 2 7 2 2 2 2" xfId="1839"/>
    <cellStyle name="常规 2 7 2 2 2 3" xfId="1840"/>
    <cellStyle name="常规 2 7 2 2 2 4" xfId="1841"/>
    <cellStyle name="常规 2 7 2 2 3" xfId="1842"/>
    <cellStyle name="常规 2 7 2 2 4" xfId="1843"/>
    <cellStyle name="常规 2 7 2 2 5" xfId="1844"/>
    <cellStyle name="常规 2 7 2 3" xfId="1845"/>
    <cellStyle name="常规 2 7 2 3 2" xfId="1846"/>
    <cellStyle name="常规 2 7 2 4" xfId="1847"/>
    <cellStyle name="常规 2 7 3" xfId="1848"/>
    <cellStyle name="常规 2 7 3 2" xfId="1849"/>
    <cellStyle name="常规 2 7 3 2 2" xfId="1850"/>
    <cellStyle name="常规 2 7 3 2 2 2" xfId="1851"/>
    <cellStyle name="常规 2 7 3 2 2 3" xfId="1852"/>
    <cellStyle name="常规 2 7 3 2 2 4" xfId="1853"/>
    <cellStyle name="常规 2 7 3 2 3" xfId="1854"/>
    <cellStyle name="常规 2 7 3 2 4" xfId="1855"/>
    <cellStyle name="常规 2 7 3 2 5" xfId="1856"/>
    <cellStyle name="常规 2 7 3 3" xfId="1857"/>
    <cellStyle name="常规 2 7 3 4" xfId="1858"/>
    <cellStyle name="常规 2 7 3 5" xfId="1859"/>
    <cellStyle name="常规 2 7 4" xfId="1860"/>
    <cellStyle name="常规 2 7 4 2" xfId="1861"/>
    <cellStyle name="常规 2 7 4 2 4" xfId="1862"/>
    <cellStyle name="常规 2 7 4 3" xfId="1863"/>
    <cellStyle name="常规 2 7 4 4" xfId="1864"/>
    <cellStyle name="常规 2 7 4 5" xfId="1865"/>
    <cellStyle name="常规 2 7 5" xfId="1866"/>
    <cellStyle name="常规 2 7 5 2" xfId="1867"/>
    <cellStyle name="常规 2 7 5 3" xfId="1868"/>
    <cellStyle name="常规 2 7 5 4" xfId="1869"/>
    <cellStyle name="常规 2 7 6" xfId="1870"/>
    <cellStyle name="常规 2 7 7" xfId="1871"/>
    <cellStyle name="常规 2 8 2 2" xfId="1872"/>
    <cellStyle name="常规 2 8 2 2 2" xfId="1873"/>
    <cellStyle name="常规 2 8 2 2 3" xfId="1874"/>
    <cellStyle name="常规 2 8 2 2 4" xfId="1875"/>
    <cellStyle name="常规 2 8 2 3" xfId="1876"/>
    <cellStyle name="常规 2 8 2 4" xfId="1877"/>
    <cellStyle name="常规 2 8 2 5" xfId="1878"/>
    <cellStyle name="常规 2 8 3 2" xfId="1879"/>
    <cellStyle name="常规 2 8 3 3" xfId="1880"/>
    <cellStyle name="常规 2 8 3 4" xfId="1881"/>
    <cellStyle name="常规 2 8 5" xfId="1882"/>
    <cellStyle name="常规 2 8 6" xfId="1883"/>
    <cellStyle name="常规 2 9 2" xfId="1884"/>
    <cellStyle name="常规 2 9 2 2" xfId="1885"/>
    <cellStyle name="常规 2 9 2 3" xfId="1886"/>
    <cellStyle name="常规 2 9 2 4" xfId="1887"/>
    <cellStyle name="常规 2 9 3" xfId="1888"/>
    <cellStyle name="常规 2 9 4" xfId="1889"/>
    <cellStyle name="常规 2 9 5" xfId="1890"/>
    <cellStyle name="常规 3" xfId="1891"/>
    <cellStyle name="常规 4" xfId="1892"/>
    <cellStyle name="常规 5" xfId="1893"/>
    <cellStyle name="常规 8" xfId="1894"/>
    <cellStyle name="常规 9" xfId="18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8"/>
  <sheetViews>
    <sheetView zoomScaleSheetLayoutView="100" workbookViewId="0" topLeftCell="A7">
      <selection activeCell="B13" sqref="B13"/>
    </sheetView>
  </sheetViews>
  <sheetFormatPr defaultColWidth="10.28125" defaultRowHeight="12.75"/>
  <cols>
    <col min="1" max="1" width="89.8515625" style="94" customWidth="1"/>
    <col min="2" max="125" width="10.28125" style="95" customWidth="1"/>
  </cols>
  <sheetData>
    <row r="1" s="92" customFormat="1" ht="15" customHeight="1">
      <c r="A1" s="96" t="s">
        <v>0</v>
      </c>
    </row>
    <row r="2" s="92" customFormat="1" ht="54" customHeight="1">
      <c r="A2" s="97" t="s">
        <v>1</v>
      </c>
    </row>
    <row r="3" s="92" customFormat="1" ht="31.5" customHeight="1">
      <c r="A3" s="97" t="s">
        <v>2</v>
      </c>
    </row>
    <row r="4" s="92" customFormat="1" ht="69" customHeight="1">
      <c r="A4" s="97" t="s">
        <v>3</v>
      </c>
    </row>
    <row r="5" s="92" customFormat="1" ht="58.5" customHeight="1">
      <c r="A5" s="97" t="s">
        <v>4</v>
      </c>
    </row>
    <row r="6" s="92" customFormat="1" ht="30" customHeight="1">
      <c r="A6" s="97" t="s">
        <v>5</v>
      </c>
    </row>
    <row r="7" s="92" customFormat="1" ht="28.5" customHeight="1">
      <c r="A7" s="97" t="s">
        <v>6</v>
      </c>
    </row>
    <row r="8" s="92" customFormat="1" ht="18.75" customHeight="1">
      <c r="A8" s="96" t="s">
        <v>7</v>
      </c>
    </row>
    <row r="9" s="92" customFormat="1" ht="102" customHeight="1">
      <c r="A9" s="97" t="s">
        <v>8</v>
      </c>
    </row>
    <row r="10" s="92" customFormat="1" ht="55.5" customHeight="1">
      <c r="A10" s="97" t="s">
        <v>9</v>
      </c>
    </row>
    <row r="11" s="92" customFormat="1" ht="42.75" customHeight="1">
      <c r="A11" s="97" t="s">
        <v>10</v>
      </c>
    </row>
    <row r="12" s="92" customFormat="1" ht="36" customHeight="1">
      <c r="A12" s="97" t="s">
        <v>11</v>
      </c>
    </row>
    <row r="13" s="92" customFormat="1" ht="57" customHeight="1">
      <c r="A13" s="97" t="s">
        <v>12</v>
      </c>
    </row>
    <row r="14" s="92" customFormat="1" ht="34.5" customHeight="1">
      <c r="A14" s="97" t="s">
        <v>13</v>
      </c>
    </row>
    <row r="15" s="92" customFormat="1" ht="24.75" customHeight="1">
      <c r="A15" s="97" t="s">
        <v>14</v>
      </c>
    </row>
    <row r="16" s="92" customFormat="1" ht="15.75" customHeight="1">
      <c r="A16" s="96" t="s">
        <v>15</v>
      </c>
    </row>
    <row r="17" s="92" customFormat="1" ht="18.75" customHeight="1">
      <c r="A17" s="97" t="s">
        <v>16</v>
      </c>
    </row>
    <row r="18" s="93" customFormat="1" ht="34.5" customHeight="1">
      <c r="A18" s="98" t="s">
        <v>17</v>
      </c>
    </row>
  </sheetData>
  <sheetProtection password="E84F" sheet="1" objects="1"/>
  <printOptions/>
  <pageMargins left="0.7513888888888889" right="0.7513888888888889" top="0.4722222222222222" bottom="0.39305555555555555" header="0.275" footer="0.11805555555555555"/>
  <pageSetup horizontalDpi="600" verticalDpi="600" orientation="portrait" paperSize="9"/>
  <headerFooter scaleWithDoc="0" alignWithMargins="0">
    <oddFooter>&amp;C响应人：                                  （盖单位公章）   法定代表人或其委托代理人：                 （签字）</oddFooter>
  </headerFooter>
</worksheet>
</file>

<file path=xl/worksheets/sheet2.xml><?xml version="1.0" encoding="utf-8"?>
<worksheet xmlns="http://schemas.openxmlformats.org/spreadsheetml/2006/main" xmlns:r="http://schemas.openxmlformats.org/officeDocument/2006/relationships">
  <dimension ref="A1:F10"/>
  <sheetViews>
    <sheetView showZeros="0" zoomScaleSheetLayoutView="100" workbookViewId="0" topLeftCell="A1">
      <selection activeCell="E7" sqref="E7"/>
    </sheetView>
  </sheetViews>
  <sheetFormatPr defaultColWidth="9.140625" defaultRowHeight="12.75"/>
  <cols>
    <col min="1" max="1" width="5.57421875" style="77" customWidth="1"/>
    <col min="2" max="2" width="13.57421875" style="77" customWidth="1"/>
    <col min="3" max="5" width="20.57421875" style="77" customWidth="1"/>
    <col min="6" max="6" width="14.8515625" style="77" customWidth="1"/>
    <col min="7" max="7" width="9.140625" style="77" customWidth="1"/>
    <col min="8" max="8" width="9.57421875" style="77" bestFit="1" customWidth="1"/>
    <col min="9" max="16384" width="9.140625" style="77" customWidth="1"/>
  </cols>
  <sheetData>
    <row r="1" spans="1:6" ht="45" customHeight="1">
      <c r="A1" s="78" t="s">
        <v>18</v>
      </c>
      <c r="B1" s="78"/>
      <c r="C1" s="78"/>
      <c r="D1" s="78"/>
      <c r="E1" s="78"/>
      <c r="F1" s="78"/>
    </row>
    <row r="2" spans="1:6" s="74" customFormat="1" ht="27.75" customHeight="1">
      <c r="A2" s="79" t="s">
        <v>19</v>
      </c>
      <c r="B2" s="79"/>
      <c r="C2" s="79"/>
      <c r="D2" s="79"/>
      <c r="E2" s="79"/>
      <c r="F2" s="79"/>
    </row>
    <row r="3" spans="1:6" s="75" customFormat="1" ht="45" customHeight="1">
      <c r="A3" s="80" t="s">
        <v>20</v>
      </c>
      <c r="B3" s="81" t="s">
        <v>21</v>
      </c>
      <c r="C3" s="81" t="s">
        <v>22</v>
      </c>
      <c r="D3" s="81" t="s">
        <v>23</v>
      </c>
      <c r="E3" s="81" t="s">
        <v>24</v>
      </c>
      <c r="F3" s="82" t="s">
        <v>25</v>
      </c>
    </row>
    <row r="4" spans="1:6" s="76" customFormat="1" ht="45" customHeight="1">
      <c r="A4" s="83">
        <v>1</v>
      </c>
      <c r="B4" s="84">
        <v>100</v>
      </c>
      <c r="C4" s="84" t="s">
        <v>26</v>
      </c>
      <c r="D4" s="84">
        <f>'DJ'!H4</f>
        <v>95167</v>
      </c>
      <c r="E4" s="84">
        <f>'DJ'!K4</f>
        <v>48372</v>
      </c>
      <c r="F4" s="85"/>
    </row>
    <row r="5" spans="1:6" s="76" customFormat="1" ht="45" customHeight="1">
      <c r="A5" s="83">
        <v>2</v>
      </c>
      <c r="B5" s="84">
        <v>200</v>
      </c>
      <c r="C5" s="84" t="s">
        <v>27</v>
      </c>
      <c r="D5" s="84">
        <f>'DJ'!H11</f>
        <v>263256</v>
      </c>
      <c r="E5" s="84">
        <f>'DJ'!K11</f>
        <v>0</v>
      </c>
      <c r="F5" s="85"/>
    </row>
    <row r="6" spans="1:6" s="76" customFormat="1" ht="45" customHeight="1">
      <c r="A6" s="83">
        <v>3</v>
      </c>
      <c r="B6" s="84">
        <v>300</v>
      </c>
      <c r="C6" s="84" t="s">
        <v>28</v>
      </c>
      <c r="D6" s="84">
        <f>'DJ'!H14</f>
        <v>1041612</v>
      </c>
      <c r="E6" s="84">
        <f>'DJ'!K14</f>
        <v>0</v>
      </c>
      <c r="F6" s="85"/>
    </row>
    <row r="7" spans="1:6" s="76" customFormat="1" ht="45" customHeight="1">
      <c r="A7" s="83">
        <v>4</v>
      </c>
      <c r="B7" s="84">
        <v>400</v>
      </c>
      <c r="C7" s="84" t="s">
        <v>29</v>
      </c>
      <c r="D7" s="84">
        <f>'DJ'!H17</f>
        <v>201300</v>
      </c>
      <c r="E7" s="84">
        <f>'DJ'!K17</f>
        <v>0</v>
      </c>
      <c r="F7" s="85"/>
    </row>
    <row r="8" spans="1:6" s="76" customFormat="1" ht="45" customHeight="1">
      <c r="A8" s="83">
        <v>5</v>
      </c>
      <c r="B8" s="84">
        <v>700</v>
      </c>
      <c r="C8" s="84" t="s">
        <v>30</v>
      </c>
      <c r="D8" s="84">
        <f>'DJ'!H23</f>
        <v>291534</v>
      </c>
      <c r="E8" s="84">
        <f>'DJ'!K23</f>
        <v>0</v>
      </c>
      <c r="F8" s="85"/>
    </row>
    <row r="9" spans="1:6" s="76" customFormat="1" ht="45" customHeight="1">
      <c r="A9" s="83">
        <v>6</v>
      </c>
      <c r="B9" s="84">
        <v>900</v>
      </c>
      <c r="C9" s="84" t="s">
        <v>31</v>
      </c>
      <c r="D9" s="84">
        <f>'DJ'!H52</f>
        <v>42030</v>
      </c>
      <c r="E9" s="84">
        <f>'DJ'!K52</f>
        <v>0</v>
      </c>
      <c r="F9" s="85"/>
    </row>
    <row r="10" spans="1:6" s="76" customFormat="1" ht="42" customHeight="1">
      <c r="A10" s="86">
        <v>7</v>
      </c>
      <c r="B10" s="87" t="s">
        <v>32</v>
      </c>
      <c r="C10" s="88"/>
      <c r="D10" s="89">
        <f>SUM(D4:D9)</f>
        <v>1934899</v>
      </c>
      <c r="E10" s="90">
        <v>0</v>
      </c>
      <c r="F10" s="91"/>
    </row>
  </sheetData>
  <sheetProtection password="E84F" sheet="1" objects="1"/>
  <mergeCells count="3">
    <mergeCell ref="A1:F1"/>
    <mergeCell ref="A2:F2"/>
    <mergeCell ref="B10:C10"/>
  </mergeCells>
  <printOptions horizontalCentered="1"/>
  <pageMargins left="0.4326388888888889" right="0.3145833333333333" top="0.5118055555555555" bottom="0.4722222222222222" header="0.3145833333333333" footer="0.2361111111111111"/>
  <pageSetup horizontalDpi="600" verticalDpi="600" orientation="portrait"/>
  <headerFooter>
    <oddFooter xml:space="preserve">&amp;C响应人：                                  （盖单位公章）   法定代表人或其委托代理人：                  （签字）   </oddFooter>
  </headerFooter>
</worksheet>
</file>

<file path=xl/worksheets/sheet3.xml><?xml version="1.0" encoding="utf-8"?>
<worksheet xmlns="http://schemas.openxmlformats.org/spreadsheetml/2006/main" xmlns:r="http://schemas.openxmlformats.org/officeDocument/2006/relationships">
  <dimension ref="A1:L64"/>
  <sheetViews>
    <sheetView showZeros="0" tabSelected="1" zoomScaleSheetLayoutView="100" workbookViewId="0" topLeftCell="A1">
      <selection activeCell="J7" sqref="J7"/>
    </sheetView>
  </sheetViews>
  <sheetFormatPr defaultColWidth="9.140625" defaultRowHeight="12.75"/>
  <cols>
    <col min="1" max="1" width="7.00390625" style="6" customWidth="1"/>
    <col min="2" max="2" width="17.7109375" style="7" customWidth="1"/>
    <col min="3" max="3" width="6.140625" style="6" customWidth="1"/>
    <col min="4" max="4" width="23.28125" style="6" customWidth="1"/>
    <col min="5" max="5" width="32.8515625" style="6" customWidth="1"/>
    <col min="6" max="6" width="8.00390625" style="8" customWidth="1"/>
    <col min="7" max="7" width="9.7109375" style="8" bestFit="1" customWidth="1"/>
    <col min="8" max="8" width="10.00390625" style="6" customWidth="1"/>
    <col min="9" max="9" width="4.57421875" style="9" customWidth="1"/>
    <col min="10" max="10" width="9.57421875" style="9" customWidth="1"/>
    <col min="11" max="11" width="10.8515625" style="9" bestFit="1" customWidth="1"/>
    <col min="12" max="12" width="5.00390625" style="9" customWidth="1"/>
    <col min="13" max="13" width="10.57421875" style="6" bestFit="1" customWidth="1"/>
    <col min="14" max="15" width="12.8515625" style="6" bestFit="1" customWidth="1"/>
    <col min="16" max="16384" width="9.140625" style="6" customWidth="1"/>
  </cols>
  <sheetData>
    <row r="1" spans="1:12" ht="30" customHeight="1">
      <c r="A1" s="10" t="s">
        <v>33</v>
      </c>
      <c r="B1" s="10"/>
      <c r="C1" s="10"/>
      <c r="D1" s="10"/>
      <c r="E1" s="10"/>
      <c r="F1" s="10"/>
      <c r="G1" s="10"/>
      <c r="H1" s="10"/>
      <c r="I1" s="68"/>
      <c r="J1" s="68"/>
      <c r="K1" s="68"/>
      <c r="L1" s="68"/>
    </row>
    <row r="2" spans="1:12" s="1" customFormat="1" ht="18" customHeight="1">
      <c r="A2" s="11" t="s">
        <v>34</v>
      </c>
      <c r="B2" s="12" t="s">
        <v>35</v>
      </c>
      <c r="C2" s="13"/>
      <c r="D2" s="13"/>
      <c r="E2" s="13"/>
      <c r="F2" s="8"/>
      <c r="G2" s="8"/>
      <c r="H2" s="6"/>
      <c r="I2" s="9"/>
      <c r="J2" s="9"/>
      <c r="K2" s="9"/>
      <c r="L2" s="9"/>
    </row>
    <row r="3" spans="1:12" ht="30" customHeight="1">
      <c r="A3" s="14" t="s">
        <v>36</v>
      </c>
      <c r="B3" s="15" t="s">
        <v>37</v>
      </c>
      <c r="C3" s="15" t="s">
        <v>38</v>
      </c>
      <c r="D3" s="15" t="s">
        <v>39</v>
      </c>
      <c r="E3" s="16" t="s">
        <v>40</v>
      </c>
      <c r="F3" s="17" t="s">
        <v>41</v>
      </c>
      <c r="G3" s="17" t="s">
        <v>42</v>
      </c>
      <c r="H3" s="18" t="s">
        <v>23</v>
      </c>
      <c r="I3" s="18" t="s">
        <v>25</v>
      </c>
      <c r="J3" s="18" t="s">
        <v>43</v>
      </c>
      <c r="K3" s="18" t="s">
        <v>44</v>
      </c>
      <c r="L3" s="18" t="s">
        <v>25</v>
      </c>
    </row>
    <row r="4" spans="1:12" ht="24" customHeight="1">
      <c r="A4" s="14"/>
      <c r="B4" s="15" t="s">
        <v>45</v>
      </c>
      <c r="C4" s="15"/>
      <c r="D4" s="15"/>
      <c r="E4" s="16"/>
      <c r="F4" s="17"/>
      <c r="G4" s="17"/>
      <c r="H4" s="18">
        <f>H7+H9+H10</f>
        <v>95167</v>
      </c>
      <c r="I4" s="18"/>
      <c r="J4" s="18"/>
      <c r="K4" s="18">
        <f>K7+K9+K10</f>
        <v>48372</v>
      </c>
      <c r="L4" s="69"/>
    </row>
    <row r="5" spans="1:12" ht="24" customHeight="1">
      <c r="A5" s="19">
        <v>102</v>
      </c>
      <c r="B5" s="20" t="s">
        <v>46</v>
      </c>
      <c r="C5" s="21"/>
      <c r="D5" s="21"/>
      <c r="E5" s="22"/>
      <c r="F5" s="23"/>
      <c r="G5" s="17"/>
      <c r="H5" s="18"/>
      <c r="I5" s="25"/>
      <c r="J5" s="69"/>
      <c r="K5" s="69"/>
      <c r="L5" s="69"/>
    </row>
    <row r="6" spans="1:12" ht="24" customHeight="1">
      <c r="A6" s="19" t="s">
        <v>47</v>
      </c>
      <c r="B6" s="20" t="s">
        <v>48</v>
      </c>
      <c r="C6" s="21"/>
      <c r="D6" s="21"/>
      <c r="E6" s="22"/>
      <c r="F6" s="23"/>
      <c r="G6" s="17"/>
      <c r="H6" s="18"/>
      <c r="I6" s="25"/>
      <c r="J6" s="69"/>
      <c r="K6" s="69"/>
      <c r="L6" s="69"/>
    </row>
    <row r="7" spans="1:12" ht="51" customHeight="1">
      <c r="A7" s="99" t="s">
        <v>49</v>
      </c>
      <c r="B7" s="20" t="s">
        <v>50</v>
      </c>
      <c r="C7" s="21" t="s">
        <v>51</v>
      </c>
      <c r="D7" s="24" t="s">
        <v>52</v>
      </c>
      <c r="E7" s="24" t="s">
        <v>53</v>
      </c>
      <c r="F7" s="23">
        <v>1</v>
      </c>
      <c r="G7" s="23">
        <f>ROUND((H63+G9+G10)*0.025/0.975,0)</f>
        <v>48372</v>
      </c>
      <c r="H7" s="25">
        <f>G7</f>
        <v>48372</v>
      </c>
      <c r="I7" s="25"/>
      <c r="J7" s="69">
        <f>G7</f>
        <v>48372</v>
      </c>
      <c r="K7" s="70">
        <f>ROUND(J7*F7,0)</f>
        <v>48372</v>
      </c>
      <c r="L7" s="69"/>
    </row>
    <row r="8" spans="1:12" s="1" customFormat="1" ht="24" customHeight="1">
      <c r="A8" s="21" t="s">
        <v>54</v>
      </c>
      <c r="B8" s="20" t="s">
        <v>55</v>
      </c>
      <c r="C8" s="21" t="s">
        <v>56</v>
      </c>
      <c r="D8" s="26"/>
      <c r="E8" s="27"/>
      <c r="F8" s="28"/>
      <c r="G8" s="28"/>
      <c r="H8" s="29"/>
      <c r="I8" s="25"/>
      <c r="J8" s="70"/>
      <c r="K8" s="70">
        <f>ROUND(J8*F8,0)</f>
        <v>0</v>
      </c>
      <c r="L8" s="69"/>
    </row>
    <row r="9" spans="1:12" s="1" customFormat="1" ht="54" customHeight="1">
      <c r="A9" s="21" t="s">
        <v>57</v>
      </c>
      <c r="B9" s="20" t="s">
        <v>55</v>
      </c>
      <c r="C9" s="21" t="s">
        <v>51</v>
      </c>
      <c r="D9" s="30" t="s">
        <v>58</v>
      </c>
      <c r="E9" s="24" t="s">
        <v>59</v>
      </c>
      <c r="F9" s="28">
        <v>1</v>
      </c>
      <c r="G9" s="28">
        <v>10000</v>
      </c>
      <c r="H9" s="31">
        <f>ROUND(F9*G9,2)</f>
        <v>10000</v>
      </c>
      <c r="I9" s="25"/>
      <c r="J9" s="71">
        <f>IF(('汇总表 '!E10-K7-K10-K63)*G9/G9&lt;0,0,('汇总表 '!E10-K7-K10-K63)*G9/G9)</f>
        <v>0</v>
      </c>
      <c r="K9" s="70">
        <f>ROUND(J9*F9,0)</f>
        <v>0</v>
      </c>
      <c r="L9" s="69"/>
    </row>
    <row r="10" spans="1:12" s="1" customFormat="1" ht="24" customHeight="1">
      <c r="A10" s="21" t="s">
        <v>60</v>
      </c>
      <c r="B10" s="20" t="s">
        <v>61</v>
      </c>
      <c r="C10" s="21" t="s">
        <v>51</v>
      </c>
      <c r="D10" s="30" t="s">
        <v>58</v>
      </c>
      <c r="E10" s="24" t="s">
        <v>62</v>
      </c>
      <c r="F10" s="28">
        <v>1</v>
      </c>
      <c r="G10" s="32">
        <f>ROUND(H63*0.02,0)</f>
        <v>36795</v>
      </c>
      <c r="H10" s="31">
        <f>G10</f>
        <v>36795</v>
      </c>
      <c r="I10" s="25"/>
      <c r="J10" s="70">
        <f>ROUND(K63*0.02,0)</f>
        <v>0</v>
      </c>
      <c r="K10" s="70">
        <f>ROUND(J10*F10,0)</f>
        <v>0</v>
      </c>
      <c r="L10" s="69"/>
    </row>
    <row r="11" spans="1:12" s="1" customFormat="1" ht="24" customHeight="1">
      <c r="A11" s="21"/>
      <c r="B11" s="15" t="s">
        <v>63</v>
      </c>
      <c r="C11" s="21"/>
      <c r="D11" s="30"/>
      <c r="E11" s="24"/>
      <c r="F11" s="28"/>
      <c r="G11" s="32"/>
      <c r="H11" s="33">
        <f>H13</f>
        <v>263256</v>
      </c>
      <c r="I11" s="33"/>
      <c r="J11" s="33"/>
      <c r="K11" s="33">
        <f>K13</f>
        <v>0</v>
      </c>
      <c r="L11" s="69"/>
    </row>
    <row r="12" spans="1:12" ht="24" customHeight="1">
      <c r="A12" s="34">
        <v>201</v>
      </c>
      <c r="B12" s="35" t="s">
        <v>64</v>
      </c>
      <c r="C12" s="36"/>
      <c r="D12" s="35"/>
      <c r="E12" s="37"/>
      <c r="F12" s="28"/>
      <c r="G12" s="28"/>
      <c r="H12" s="31">
        <f>ROUND(F12*G12,2)</f>
        <v>0</v>
      </c>
      <c r="I12" s="25"/>
      <c r="J12" s="69"/>
      <c r="K12" s="70">
        <f aca="true" t="shared" si="0" ref="K11:K42">ROUND(J12*F12,0)</f>
        <v>0</v>
      </c>
      <c r="L12" s="69"/>
    </row>
    <row r="13" spans="1:12" ht="36">
      <c r="A13" s="38" t="s">
        <v>65</v>
      </c>
      <c r="B13" s="20" t="s">
        <v>66</v>
      </c>
      <c r="C13" s="21" t="s">
        <v>67</v>
      </c>
      <c r="D13" s="30" t="s">
        <v>68</v>
      </c>
      <c r="E13" s="39" t="s">
        <v>69</v>
      </c>
      <c r="F13" s="28">
        <f>(46.77-1.56)*2*2+(20-0.73)*2</f>
        <v>219.38</v>
      </c>
      <c r="G13" s="28">
        <v>1200</v>
      </c>
      <c r="H13" s="31">
        <f>ROUND(F13*G13,2)</f>
        <v>263256</v>
      </c>
      <c r="I13" s="25"/>
      <c r="J13" s="72">
        <f>IF(('汇总表 '!$E$10-$J$7)/('汇总表 '!$D$10-$J$7)*G13&lt;0,0,('汇总表 '!$E$10-$J$7)/('汇总表 '!$D$10-$J$7)*G13)</f>
        <v>0</v>
      </c>
      <c r="K13" s="70">
        <f t="shared" si="0"/>
        <v>0</v>
      </c>
      <c r="L13" s="69"/>
    </row>
    <row r="14" spans="1:12" ht="24" customHeight="1">
      <c r="A14" s="38"/>
      <c r="B14" s="15" t="s">
        <v>70</v>
      </c>
      <c r="C14" s="21"/>
      <c r="D14" s="30"/>
      <c r="E14" s="39"/>
      <c r="F14" s="28"/>
      <c r="G14" s="28"/>
      <c r="H14" s="33">
        <f>H16</f>
        <v>1041612</v>
      </c>
      <c r="I14" s="33"/>
      <c r="J14" s="33"/>
      <c r="K14" s="33">
        <f>K16</f>
        <v>0</v>
      </c>
      <c r="L14" s="69"/>
    </row>
    <row r="15" spans="1:12" s="2" customFormat="1" ht="24" customHeight="1">
      <c r="A15" s="40">
        <v>301</v>
      </c>
      <c r="B15" s="41" t="s">
        <v>71</v>
      </c>
      <c r="C15" s="29"/>
      <c r="D15" s="29"/>
      <c r="E15" s="42"/>
      <c r="F15" s="23"/>
      <c r="G15" s="23"/>
      <c r="H15" s="31">
        <f>ROUND(F15*G15,2)</f>
        <v>0</v>
      </c>
      <c r="I15" s="25"/>
      <c r="J15" s="72"/>
      <c r="K15" s="70">
        <f t="shared" si="0"/>
        <v>0</v>
      </c>
      <c r="L15" s="69"/>
    </row>
    <row r="16" spans="1:12" s="2" customFormat="1" ht="99" customHeight="1">
      <c r="A16" s="43" t="s">
        <v>72</v>
      </c>
      <c r="B16" s="41" t="s">
        <v>73</v>
      </c>
      <c r="C16" s="44" t="s">
        <v>74</v>
      </c>
      <c r="D16" s="45" t="s">
        <v>75</v>
      </c>
      <c r="E16" s="46" t="s">
        <v>76</v>
      </c>
      <c r="F16" s="23">
        <f>66.77*2*12</f>
        <v>1602.48</v>
      </c>
      <c r="G16" s="23">
        <v>650</v>
      </c>
      <c r="H16" s="31">
        <f>ROUND(F16*G16,2)</f>
        <v>1041612</v>
      </c>
      <c r="I16" s="25"/>
      <c r="J16" s="72">
        <f>IF(('汇总表 '!$E$10-$J$7)/('汇总表 '!$D$10-$J$7)*G16&lt;0,0,('汇总表 '!$E$10-$J$7)/('汇总表 '!$D$10-$J$7)*G16)</f>
        <v>0</v>
      </c>
      <c r="K16" s="70">
        <f t="shared" si="0"/>
        <v>0</v>
      </c>
      <c r="L16" s="69"/>
    </row>
    <row r="17" spans="1:12" s="2" customFormat="1" ht="22.5" customHeight="1">
      <c r="A17" s="43"/>
      <c r="B17" s="47" t="s">
        <v>77</v>
      </c>
      <c r="C17" s="44"/>
      <c r="D17" s="45"/>
      <c r="E17" s="46"/>
      <c r="F17" s="23"/>
      <c r="G17" s="23"/>
      <c r="H17" s="33">
        <f>H19+H21+H22</f>
        <v>201300</v>
      </c>
      <c r="I17" s="33"/>
      <c r="J17" s="33"/>
      <c r="K17" s="33">
        <f>K19+K21+K22</f>
        <v>0</v>
      </c>
      <c r="L17" s="69"/>
    </row>
    <row r="18" spans="1:12" ht="24" customHeight="1">
      <c r="A18" s="29">
        <v>401</v>
      </c>
      <c r="B18" s="41" t="s">
        <v>78</v>
      </c>
      <c r="C18" s="40" t="s">
        <v>56</v>
      </c>
      <c r="D18" s="48"/>
      <c r="E18" s="49"/>
      <c r="F18" s="50"/>
      <c r="G18" s="50"/>
      <c r="H18" s="31">
        <f>ROUND(F18*G18,2)</f>
        <v>0</v>
      </c>
      <c r="I18" s="25"/>
      <c r="J18" s="72"/>
      <c r="K18" s="70">
        <f t="shared" si="0"/>
        <v>0</v>
      </c>
      <c r="L18" s="69"/>
    </row>
    <row r="19" spans="1:12" ht="57.75" customHeight="1">
      <c r="A19" s="29" t="s">
        <v>79</v>
      </c>
      <c r="B19" s="41" t="s">
        <v>80</v>
      </c>
      <c r="C19" s="40" t="s">
        <v>81</v>
      </c>
      <c r="D19" s="51" t="s">
        <v>82</v>
      </c>
      <c r="E19" s="49" t="s">
        <v>83</v>
      </c>
      <c r="F19" s="28">
        <f>(89+132)*2+(52+47)*1</f>
        <v>541</v>
      </c>
      <c r="G19" s="28">
        <v>300</v>
      </c>
      <c r="H19" s="31">
        <f>ROUND(F19*G19,2)</f>
        <v>162300</v>
      </c>
      <c r="I19" s="25"/>
      <c r="J19" s="72">
        <f>IF(('汇总表 '!$E$10-$J$7)/('汇总表 '!$D$10-$J$7)*G19&lt;0,0,('汇总表 '!$E$10-$J$7)/('汇总表 '!$D$10-$J$7)*G19)</f>
        <v>0</v>
      </c>
      <c r="K19" s="70">
        <f t="shared" si="0"/>
        <v>0</v>
      </c>
      <c r="L19" s="69"/>
    </row>
    <row r="20" spans="1:12" ht="30" customHeight="1">
      <c r="A20" s="29" t="s">
        <v>84</v>
      </c>
      <c r="B20" s="41" t="s">
        <v>85</v>
      </c>
      <c r="C20" s="40"/>
      <c r="D20" s="48"/>
      <c r="E20" s="49"/>
      <c r="F20" s="28"/>
      <c r="G20" s="28"/>
      <c r="H20" s="31">
        <f>ROUND(F20*G20,2)</f>
        <v>0</v>
      </c>
      <c r="I20" s="25"/>
      <c r="J20" s="72">
        <f>IF(('汇总表 '!$E$10-$J$7)/('汇总表 '!$D$10-$J$7)*G20&lt;0,0,('汇总表 '!$E$10-$J$7)/('汇总表 '!$D$10-$J$7)*G20)</f>
        <v>0</v>
      </c>
      <c r="K20" s="70">
        <f t="shared" si="0"/>
        <v>0</v>
      </c>
      <c r="L20" s="69"/>
    </row>
    <row r="21" spans="1:12" ht="39.75" customHeight="1">
      <c r="A21" s="29" t="s">
        <v>49</v>
      </c>
      <c r="B21" s="41" t="s">
        <v>86</v>
      </c>
      <c r="C21" s="52" t="s">
        <v>87</v>
      </c>
      <c r="D21" s="51" t="s">
        <v>88</v>
      </c>
      <c r="E21" s="49" t="s">
        <v>89</v>
      </c>
      <c r="F21" s="28">
        <v>200</v>
      </c>
      <c r="G21" s="28">
        <v>120</v>
      </c>
      <c r="H21" s="31">
        <f>ROUND(F21*G21,2)</f>
        <v>24000</v>
      </c>
      <c r="I21" s="25"/>
      <c r="J21" s="72">
        <f>IF(('汇总表 '!$E$10-$J$7)/('汇总表 '!$D$10-$J$7)*G21&lt;0,0,('汇总表 '!$E$10-$J$7)/('汇总表 '!$D$10-$J$7)*G21)</f>
        <v>0</v>
      </c>
      <c r="K21" s="70">
        <f t="shared" si="0"/>
        <v>0</v>
      </c>
      <c r="L21" s="69"/>
    </row>
    <row r="22" spans="1:12" ht="40.5" customHeight="1">
      <c r="A22" s="29" t="s">
        <v>90</v>
      </c>
      <c r="B22" s="41" t="s">
        <v>91</v>
      </c>
      <c r="C22" s="52" t="s">
        <v>92</v>
      </c>
      <c r="D22" s="51" t="s">
        <v>93</v>
      </c>
      <c r="E22" s="49" t="s">
        <v>94</v>
      </c>
      <c r="F22" s="50">
        <v>100</v>
      </c>
      <c r="G22" s="50">
        <v>150</v>
      </c>
      <c r="H22" s="31">
        <f>ROUND(F22*G22,2)</f>
        <v>15000</v>
      </c>
      <c r="I22" s="25"/>
      <c r="J22" s="72">
        <f>IF(('汇总表 '!$E$10-$J$7)/('汇总表 '!$D$10-$J$7)*G22&lt;0,0,('汇总表 '!$E$10-$J$7)/('汇总表 '!$D$10-$J$7)*G22)</f>
        <v>0</v>
      </c>
      <c r="K22" s="70">
        <f t="shared" si="0"/>
        <v>0</v>
      </c>
      <c r="L22" s="69"/>
    </row>
    <row r="23" spans="1:12" ht="24" customHeight="1">
      <c r="A23" s="29"/>
      <c r="B23" s="47" t="s">
        <v>95</v>
      </c>
      <c r="C23" s="52"/>
      <c r="D23" s="51"/>
      <c r="E23" s="49"/>
      <c r="F23" s="50"/>
      <c r="G23" s="50"/>
      <c r="H23" s="33">
        <f>H25+H26+H27+H28+H31+H32+H35+H36+H38+H39+H42+H43+H45+H46+H48+H49+H50+H51</f>
        <v>291534</v>
      </c>
      <c r="I23" s="33"/>
      <c r="J23" s="33"/>
      <c r="K23" s="33">
        <f>K25+K26+K27+K28+K31+K32+K35+K36+K38+K39+K42+K43+K45+K46+K48+K49+K50+K51</f>
        <v>0</v>
      </c>
      <c r="L23" s="69"/>
    </row>
    <row r="24" spans="1:12" ht="24" customHeight="1">
      <c r="A24" s="53" t="s">
        <v>96</v>
      </c>
      <c r="B24" s="41" t="s">
        <v>97</v>
      </c>
      <c r="C24" s="29"/>
      <c r="D24" s="29"/>
      <c r="E24" s="54"/>
      <c r="F24" s="23"/>
      <c r="G24" s="23"/>
      <c r="H24" s="31">
        <f>ROUND(F24*G24,2)</f>
        <v>0</v>
      </c>
      <c r="I24" s="25"/>
      <c r="J24" s="72"/>
      <c r="K24" s="70">
        <f t="shared" si="0"/>
        <v>0</v>
      </c>
      <c r="L24" s="69"/>
    </row>
    <row r="25" spans="1:12" ht="72" customHeight="1">
      <c r="A25" s="53" t="s">
        <v>98</v>
      </c>
      <c r="B25" s="41" t="s">
        <v>99</v>
      </c>
      <c r="C25" s="29" t="s">
        <v>100</v>
      </c>
      <c r="D25" s="41" t="s">
        <v>101</v>
      </c>
      <c r="E25" s="54" t="s">
        <v>102</v>
      </c>
      <c r="F25" s="23">
        <f>(46.77-1.56)*2+(20-0.73)*1</f>
        <v>109.69</v>
      </c>
      <c r="G25" s="23">
        <v>750</v>
      </c>
      <c r="H25" s="31">
        <f>ROUND(F25*G25,2)</f>
        <v>82268</v>
      </c>
      <c r="I25" s="25"/>
      <c r="J25" s="72">
        <f>IF(('汇总表 '!$E$10-$J$7)/('汇总表 '!$D$10-$J$7)*G25&lt;0,0,('汇总表 '!$E$10-$J$7)/('汇总表 '!$D$10-$J$7)*G25)</f>
        <v>0</v>
      </c>
      <c r="K25" s="70">
        <f t="shared" si="0"/>
        <v>0</v>
      </c>
      <c r="L25" s="69"/>
    </row>
    <row r="26" spans="1:12" ht="96" customHeight="1">
      <c r="A26" s="100" t="s">
        <v>103</v>
      </c>
      <c r="B26" s="41" t="s">
        <v>104</v>
      </c>
      <c r="C26" s="55" t="s">
        <v>100</v>
      </c>
      <c r="D26" s="41" t="s">
        <v>101</v>
      </c>
      <c r="E26" s="56" t="s">
        <v>105</v>
      </c>
      <c r="F26" s="23">
        <f>(46.77-15-1.56)*2+(20-0.73)*1</f>
        <v>79.69</v>
      </c>
      <c r="G26" s="23">
        <v>1000</v>
      </c>
      <c r="H26" s="31">
        <f>ROUND(F26*G26,2)</f>
        <v>79690</v>
      </c>
      <c r="I26" s="25"/>
      <c r="J26" s="72">
        <f>IF(('汇总表 '!$E$10-$J$7)/('汇总表 '!$D$10-$J$7)*G26&lt;0,0,('汇总表 '!$E$10-$J$7)/('汇总表 '!$D$10-$J$7)*G26)</f>
        <v>0</v>
      </c>
      <c r="K26" s="70">
        <f t="shared" si="0"/>
        <v>0</v>
      </c>
      <c r="L26" s="69"/>
    </row>
    <row r="27" spans="1:12" ht="93.75" customHeight="1">
      <c r="A27" s="100" t="s">
        <v>106</v>
      </c>
      <c r="B27" s="41" t="s">
        <v>107</v>
      </c>
      <c r="C27" s="29" t="s">
        <v>108</v>
      </c>
      <c r="D27" s="41" t="s">
        <v>101</v>
      </c>
      <c r="E27" s="41" t="s">
        <v>109</v>
      </c>
      <c r="F27" s="23">
        <f>15*2</f>
        <v>30</v>
      </c>
      <c r="G27" s="23">
        <v>2000</v>
      </c>
      <c r="H27" s="31">
        <f>ROUND(F27*G27,2)</f>
        <v>60000</v>
      </c>
      <c r="I27" s="25"/>
      <c r="J27" s="72">
        <f>IF(('汇总表 '!$E$10-$J$7)/('汇总表 '!$D$10-$J$7)*G27&lt;0,0,('汇总表 '!$E$10-$J$7)/('汇总表 '!$D$10-$J$7)*G27)</f>
        <v>0</v>
      </c>
      <c r="K27" s="70">
        <f t="shared" si="0"/>
        <v>0</v>
      </c>
      <c r="L27" s="69"/>
    </row>
    <row r="28" spans="1:12" ht="58.5" customHeight="1">
      <c r="A28" s="29">
        <v>-4</v>
      </c>
      <c r="B28" s="41" t="s">
        <v>110</v>
      </c>
      <c r="C28" s="29" t="s">
        <v>111</v>
      </c>
      <c r="D28" s="41" t="s">
        <v>112</v>
      </c>
      <c r="E28" s="41" t="s">
        <v>102</v>
      </c>
      <c r="F28" s="23">
        <f>3*1</f>
        <v>3</v>
      </c>
      <c r="G28" s="23">
        <v>10000</v>
      </c>
      <c r="H28" s="31">
        <f>ROUND(F28*G28,2)</f>
        <v>30000</v>
      </c>
      <c r="I28" s="25"/>
      <c r="J28" s="72">
        <f>IF(('汇总表 '!$E$10-$J$7)/('汇总表 '!$D$10-$J$7)*G28&lt;0,0,('汇总表 '!$E$10-$J$7)/('汇总表 '!$D$10-$J$7)*G28)</f>
        <v>0</v>
      </c>
      <c r="K28" s="70">
        <f t="shared" si="0"/>
        <v>0</v>
      </c>
      <c r="L28" s="69"/>
    </row>
    <row r="29" spans="1:12" s="3" customFormat="1" ht="18" customHeight="1">
      <c r="A29" s="57" t="s">
        <v>113</v>
      </c>
      <c r="B29" s="58" t="s">
        <v>114</v>
      </c>
      <c r="C29" s="59"/>
      <c r="D29" s="58"/>
      <c r="E29" s="58"/>
      <c r="F29" s="60"/>
      <c r="G29" s="60"/>
      <c r="H29" s="31">
        <f aca="true" t="shared" si="1" ref="H29:H36">ROUND(F29*G29,2)</f>
        <v>0</v>
      </c>
      <c r="I29" s="25"/>
      <c r="J29" s="72">
        <f>IF(('汇总表 '!$E$10-$J$7)/('汇总表 '!$D$10-$J$7)*G29&lt;0,0,('汇总表 '!$E$10-$J$7)/('汇总表 '!$D$10-$J$7)*G29)</f>
        <v>0</v>
      </c>
      <c r="K29" s="70">
        <f t="shared" si="0"/>
        <v>0</v>
      </c>
      <c r="L29" s="69"/>
    </row>
    <row r="30" spans="1:12" s="3" customFormat="1" ht="18" customHeight="1">
      <c r="A30" s="59">
        <v>-1</v>
      </c>
      <c r="B30" s="58" t="s">
        <v>115</v>
      </c>
      <c r="C30" s="59" t="s">
        <v>56</v>
      </c>
      <c r="D30" s="58"/>
      <c r="E30" s="58"/>
      <c r="F30" s="60"/>
      <c r="G30" s="60"/>
      <c r="H30" s="31">
        <f t="shared" si="1"/>
        <v>0</v>
      </c>
      <c r="I30" s="25"/>
      <c r="J30" s="72">
        <f>IF(('汇总表 '!$E$10-$J$7)/('汇总表 '!$D$10-$J$7)*G30&lt;0,0,('汇总表 '!$E$10-$J$7)/('汇总表 '!$D$10-$J$7)*G30)</f>
        <v>0</v>
      </c>
      <c r="K30" s="70">
        <f t="shared" si="0"/>
        <v>0</v>
      </c>
      <c r="L30" s="69"/>
    </row>
    <row r="31" spans="1:12" s="3" customFormat="1" ht="39.75" customHeight="1">
      <c r="A31" s="59" t="s">
        <v>49</v>
      </c>
      <c r="B31" s="58" t="s">
        <v>116</v>
      </c>
      <c r="C31" s="59" t="s">
        <v>117</v>
      </c>
      <c r="D31" s="58" t="s">
        <v>118</v>
      </c>
      <c r="E31" s="58" t="s">
        <v>115</v>
      </c>
      <c r="F31" s="60">
        <f>(66.77-2.29)</f>
        <v>64.48</v>
      </c>
      <c r="G31" s="60">
        <v>450</v>
      </c>
      <c r="H31" s="31">
        <f t="shared" si="1"/>
        <v>29016</v>
      </c>
      <c r="I31" s="25"/>
      <c r="J31" s="72">
        <f>IF(('汇总表 '!$E$10-$J$7)/('汇总表 '!$D$10-$J$7)*G31&lt;0,0,('汇总表 '!$E$10-$J$7)/('汇总表 '!$D$10-$J$7)*G31)</f>
        <v>0</v>
      </c>
      <c r="K31" s="70">
        <f t="shared" si="0"/>
        <v>0</v>
      </c>
      <c r="L31" s="69"/>
    </row>
    <row r="32" spans="1:12" s="3" customFormat="1" ht="39.75" customHeight="1">
      <c r="A32" s="59" t="s">
        <v>90</v>
      </c>
      <c r="B32" s="58" t="s">
        <v>119</v>
      </c>
      <c r="C32" s="59" t="s">
        <v>120</v>
      </c>
      <c r="D32" s="58" t="s">
        <v>121</v>
      </c>
      <c r="E32" s="58" t="s">
        <v>115</v>
      </c>
      <c r="F32" s="60">
        <v>3</v>
      </c>
      <c r="G32" s="60">
        <v>1800</v>
      </c>
      <c r="H32" s="31">
        <f t="shared" si="1"/>
        <v>5400</v>
      </c>
      <c r="I32" s="25"/>
      <c r="J32" s="72">
        <f>IF(('汇总表 '!$E$10-$J$7)/('汇总表 '!$D$10-$J$7)*G32&lt;0,0,('汇总表 '!$E$10-$J$7)/('汇总表 '!$D$10-$J$7)*G32)</f>
        <v>0</v>
      </c>
      <c r="K32" s="70">
        <f t="shared" si="0"/>
        <v>0</v>
      </c>
      <c r="L32" s="69"/>
    </row>
    <row r="33" spans="1:12" s="3" customFormat="1" ht="24" customHeight="1">
      <c r="A33" s="57" t="s">
        <v>122</v>
      </c>
      <c r="B33" s="58" t="s">
        <v>123</v>
      </c>
      <c r="C33" s="59" t="s">
        <v>56</v>
      </c>
      <c r="D33" s="61"/>
      <c r="E33" s="61"/>
      <c r="F33" s="60"/>
      <c r="G33" s="60"/>
      <c r="H33" s="31">
        <f t="shared" si="1"/>
        <v>0</v>
      </c>
      <c r="I33" s="25"/>
      <c r="J33" s="72">
        <f>IF(('汇总表 '!$E$10-$J$7)/('汇总表 '!$D$10-$J$7)*G33&lt;0,0,('汇总表 '!$E$10-$J$7)/('汇总表 '!$D$10-$J$7)*G33)</f>
        <v>0</v>
      </c>
      <c r="K33" s="70">
        <f t="shared" si="0"/>
        <v>0</v>
      </c>
      <c r="L33" s="69"/>
    </row>
    <row r="34" spans="1:12" s="3" customFormat="1" ht="24" customHeight="1">
      <c r="A34" s="57" t="s">
        <v>124</v>
      </c>
      <c r="B34" s="58" t="s">
        <v>125</v>
      </c>
      <c r="C34" s="59" t="s">
        <v>56</v>
      </c>
      <c r="D34" s="61"/>
      <c r="E34" s="61"/>
      <c r="F34" s="60"/>
      <c r="G34" s="60"/>
      <c r="H34" s="31">
        <f t="shared" si="1"/>
        <v>0</v>
      </c>
      <c r="I34" s="25"/>
      <c r="J34" s="72">
        <f>IF(('汇总表 '!$E$10-$J$7)/('汇总表 '!$D$10-$J$7)*G34&lt;0,0,('汇总表 '!$E$10-$J$7)/('汇总表 '!$D$10-$J$7)*G34)</f>
        <v>0</v>
      </c>
      <c r="K34" s="70">
        <f t="shared" si="0"/>
        <v>0</v>
      </c>
      <c r="L34" s="69"/>
    </row>
    <row r="35" spans="1:12" s="3" customFormat="1" ht="38.25" customHeight="1">
      <c r="A35" s="57" t="s">
        <v>49</v>
      </c>
      <c r="B35" s="58" t="s">
        <v>126</v>
      </c>
      <c r="C35" s="59" t="s">
        <v>127</v>
      </c>
      <c r="D35" s="61" t="s">
        <v>128</v>
      </c>
      <c r="E35" s="61" t="s">
        <v>129</v>
      </c>
      <c r="F35" s="60">
        <v>1</v>
      </c>
      <c r="G35" s="60">
        <v>7</v>
      </c>
      <c r="H35" s="31">
        <f t="shared" si="1"/>
        <v>7</v>
      </c>
      <c r="I35" s="25"/>
      <c r="J35" s="72">
        <f>IF(('汇总表 '!$E$10-$J$7)/('汇总表 '!$D$10-$J$7)*G35&lt;0,0,('汇总表 '!$E$10-$J$7)/('汇总表 '!$D$10-$J$7)*G35)</f>
        <v>0</v>
      </c>
      <c r="K35" s="70">
        <f t="shared" si="0"/>
        <v>0</v>
      </c>
      <c r="L35" s="69"/>
    </row>
    <row r="36" spans="1:12" s="3" customFormat="1" ht="38.25" customHeight="1">
      <c r="A36" s="57" t="s">
        <v>90</v>
      </c>
      <c r="B36" s="58" t="s">
        <v>130</v>
      </c>
      <c r="C36" s="59" t="s">
        <v>127</v>
      </c>
      <c r="D36" s="61" t="s">
        <v>131</v>
      </c>
      <c r="E36" s="61" t="s">
        <v>132</v>
      </c>
      <c r="F36" s="60">
        <v>1</v>
      </c>
      <c r="G36" s="60">
        <v>32</v>
      </c>
      <c r="H36" s="31">
        <f t="shared" si="1"/>
        <v>32</v>
      </c>
      <c r="I36" s="25"/>
      <c r="J36" s="72">
        <f>IF(('汇总表 '!$E$10-$J$7)/('汇总表 '!$D$10-$J$7)*G36&lt;0,0,('汇总表 '!$E$10-$J$7)/('汇总表 '!$D$10-$J$7)*G36)</f>
        <v>0</v>
      </c>
      <c r="K36" s="70">
        <f t="shared" si="0"/>
        <v>0</v>
      </c>
      <c r="L36" s="69"/>
    </row>
    <row r="37" spans="1:12" s="3" customFormat="1" ht="38.25" customHeight="1">
      <c r="A37" s="57" t="s">
        <v>133</v>
      </c>
      <c r="B37" s="58" t="s">
        <v>134</v>
      </c>
      <c r="C37" s="59"/>
      <c r="D37" s="58"/>
      <c r="E37" s="58"/>
      <c r="F37" s="60"/>
      <c r="G37" s="60"/>
      <c r="H37" s="31"/>
      <c r="I37" s="25"/>
      <c r="J37" s="72">
        <f>IF(('汇总表 '!$E$10-$J$7)/('汇总表 '!$D$10-$J$7)*G37&lt;0,0,('汇总表 '!$E$10-$J$7)/('汇总表 '!$D$10-$J$7)*G37)</f>
        <v>0</v>
      </c>
      <c r="K37" s="70">
        <f t="shared" si="0"/>
        <v>0</v>
      </c>
      <c r="L37" s="69"/>
    </row>
    <row r="38" spans="1:12" s="3" customFormat="1" ht="38.25" customHeight="1">
      <c r="A38" s="57" t="s">
        <v>49</v>
      </c>
      <c r="B38" s="58" t="s">
        <v>135</v>
      </c>
      <c r="C38" s="59" t="s">
        <v>127</v>
      </c>
      <c r="D38" s="58" t="s">
        <v>136</v>
      </c>
      <c r="E38" s="58" t="s">
        <v>137</v>
      </c>
      <c r="F38" s="60">
        <v>10</v>
      </c>
      <c r="G38" s="60">
        <v>12</v>
      </c>
      <c r="H38" s="31">
        <f aca="true" t="shared" si="2" ref="H38:H51">ROUND(F38*G38,2)</f>
        <v>120</v>
      </c>
      <c r="I38" s="25"/>
      <c r="J38" s="72">
        <f>IF(('汇总表 '!$E$10-$J$7)/('汇总表 '!$D$10-$J$7)*G38&lt;0,0,('汇总表 '!$E$10-$J$7)/('汇总表 '!$D$10-$J$7)*G38)</f>
        <v>0</v>
      </c>
      <c r="K38" s="70">
        <f t="shared" si="0"/>
        <v>0</v>
      </c>
      <c r="L38" s="69"/>
    </row>
    <row r="39" spans="1:12" s="3" customFormat="1" ht="38.25" customHeight="1">
      <c r="A39" s="57" t="s">
        <v>90</v>
      </c>
      <c r="B39" s="58" t="s">
        <v>138</v>
      </c>
      <c r="C39" s="59" t="s">
        <v>127</v>
      </c>
      <c r="D39" s="58" t="s">
        <v>136</v>
      </c>
      <c r="E39" s="58" t="s">
        <v>137</v>
      </c>
      <c r="F39" s="60">
        <v>10</v>
      </c>
      <c r="G39" s="60">
        <v>24</v>
      </c>
      <c r="H39" s="31">
        <f t="shared" si="2"/>
        <v>240</v>
      </c>
      <c r="I39" s="25"/>
      <c r="J39" s="72">
        <f>IF(('汇总表 '!$E$10-$J$7)/('汇总表 '!$D$10-$J$7)*G39&lt;0,0,('汇总表 '!$E$10-$J$7)/('汇总表 '!$D$10-$J$7)*G39)</f>
        <v>0</v>
      </c>
      <c r="K39" s="70">
        <f t="shared" si="0"/>
        <v>0</v>
      </c>
      <c r="L39" s="69"/>
    </row>
    <row r="40" spans="1:12" s="3" customFormat="1" ht="24" customHeight="1">
      <c r="A40" s="57" t="s">
        <v>139</v>
      </c>
      <c r="B40" s="58" t="s">
        <v>140</v>
      </c>
      <c r="C40" s="59" t="s">
        <v>56</v>
      </c>
      <c r="D40" s="58"/>
      <c r="E40" s="58"/>
      <c r="F40" s="60"/>
      <c r="G40" s="60"/>
      <c r="H40" s="31">
        <f t="shared" si="2"/>
        <v>0</v>
      </c>
      <c r="I40" s="25"/>
      <c r="J40" s="72">
        <f>IF(('汇总表 '!$E$10-$J$7)/('汇总表 '!$D$10-$J$7)*G40&lt;0,0,('汇总表 '!$E$10-$J$7)/('汇总表 '!$D$10-$J$7)*G40)</f>
        <v>0</v>
      </c>
      <c r="K40" s="70">
        <f t="shared" si="0"/>
        <v>0</v>
      </c>
      <c r="L40" s="69"/>
    </row>
    <row r="41" spans="1:12" s="3" customFormat="1" ht="35.25" customHeight="1">
      <c r="A41" s="57" t="s">
        <v>141</v>
      </c>
      <c r="B41" s="58" t="s">
        <v>142</v>
      </c>
      <c r="C41" s="59"/>
      <c r="D41" s="58"/>
      <c r="E41" s="58"/>
      <c r="F41" s="60"/>
      <c r="G41" s="60"/>
      <c r="H41" s="31">
        <f t="shared" si="2"/>
        <v>0</v>
      </c>
      <c r="I41" s="25"/>
      <c r="J41" s="72">
        <f>IF(('汇总表 '!$E$10-$J$7)/('汇总表 '!$D$10-$J$7)*G41&lt;0,0,('汇总表 '!$E$10-$J$7)/('汇总表 '!$D$10-$J$7)*G41)</f>
        <v>0</v>
      </c>
      <c r="K41" s="70">
        <f t="shared" si="0"/>
        <v>0</v>
      </c>
      <c r="L41" s="69"/>
    </row>
    <row r="42" spans="1:12" s="3" customFormat="1" ht="35.25" customHeight="1">
      <c r="A42" s="57" t="s">
        <v>49</v>
      </c>
      <c r="B42" s="58" t="s">
        <v>143</v>
      </c>
      <c r="C42" s="59" t="s">
        <v>144</v>
      </c>
      <c r="D42" s="58" t="s">
        <v>145</v>
      </c>
      <c r="E42" s="58" t="s">
        <v>146</v>
      </c>
      <c r="F42" s="60">
        <v>10</v>
      </c>
      <c r="G42" s="60">
        <v>15</v>
      </c>
      <c r="H42" s="31">
        <f t="shared" si="2"/>
        <v>150</v>
      </c>
      <c r="I42" s="25"/>
      <c r="J42" s="72">
        <f>IF(('汇总表 '!$E$10-$J$7)/('汇总表 '!$D$10-$J$7)*G42&lt;0,0,('汇总表 '!$E$10-$J$7)/('汇总表 '!$D$10-$J$7)*G42)</f>
        <v>0</v>
      </c>
      <c r="K42" s="70">
        <f t="shared" si="0"/>
        <v>0</v>
      </c>
      <c r="L42" s="69"/>
    </row>
    <row r="43" spans="1:12" s="3" customFormat="1" ht="35.25" customHeight="1">
      <c r="A43" s="57" t="s">
        <v>90</v>
      </c>
      <c r="B43" s="58" t="s">
        <v>147</v>
      </c>
      <c r="C43" s="59" t="s">
        <v>144</v>
      </c>
      <c r="D43" s="58" t="s">
        <v>145</v>
      </c>
      <c r="E43" s="58" t="s">
        <v>146</v>
      </c>
      <c r="F43" s="60">
        <v>10</v>
      </c>
      <c r="G43" s="60">
        <v>10</v>
      </c>
      <c r="H43" s="31">
        <f t="shared" si="2"/>
        <v>100</v>
      </c>
      <c r="I43" s="25"/>
      <c r="J43" s="72">
        <f>IF(('汇总表 '!$E$10-$J$7)/('汇总表 '!$D$10-$J$7)*G43&lt;0,0,('汇总表 '!$E$10-$J$7)/('汇总表 '!$D$10-$J$7)*G43)</f>
        <v>0</v>
      </c>
      <c r="K43" s="70">
        <f aca="true" t="shared" si="3" ref="K43:K62">ROUND(J43*F43,0)</f>
        <v>0</v>
      </c>
      <c r="L43" s="69"/>
    </row>
    <row r="44" spans="1:12" s="3" customFormat="1" ht="24" customHeight="1">
      <c r="A44" s="57" t="s">
        <v>148</v>
      </c>
      <c r="B44" s="58" t="s">
        <v>149</v>
      </c>
      <c r="C44" s="59" t="s">
        <v>56</v>
      </c>
      <c r="D44" s="58"/>
      <c r="E44" s="58"/>
      <c r="F44" s="60"/>
      <c r="G44" s="60"/>
      <c r="H44" s="31">
        <f t="shared" si="2"/>
        <v>0</v>
      </c>
      <c r="I44" s="25"/>
      <c r="J44" s="72">
        <f>IF(('汇总表 '!$E$10-$J$7)/('汇总表 '!$D$10-$J$7)*G44&lt;0,0,('汇总表 '!$E$10-$J$7)/('汇总表 '!$D$10-$J$7)*G44)</f>
        <v>0</v>
      </c>
      <c r="K44" s="70">
        <f t="shared" si="3"/>
        <v>0</v>
      </c>
      <c r="L44" s="69"/>
    </row>
    <row r="45" spans="1:12" s="3" customFormat="1" ht="41.25" customHeight="1">
      <c r="A45" s="57" t="s">
        <v>49</v>
      </c>
      <c r="B45" s="58" t="s">
        <v>150</v>
      </c>
      <c r="C45" s="59" t="s">
        <v>144</v>
      </c>
      <c r="D45" s="58" t="s">
        <v>151</v>
      </c>
      <c r="E45" s="58" t="s">
        <v>146</v>
      </c>
      <c r="F45" s="60">
        <v>10</v>
      </c>
      <c r="G45" s="60">
        <v>10</v>
      </c>
      <c r="H45" s="31">
        <f t="shared" si="2"/>
        <v>100</v>
      </c>
      <c r="I45" s="25"/>
      <c r="J45" s="72">
        <f>IF(('汇总表 '!$E$10-$J$7)/('汇总表 '!$D$10-$J$7)*G45&lt;0,0,('汇总表 '!$E$10-$J$7)/('汇总表 '!$D$10-$J$7)*G45)</f>
        <v>0</v>
      </c>
      <c r="K45" s="70">
        <f t="shared" si="3"/>
        <v>0</v>
      </c>
      <c r="L45" s="69"/>
    </row>
    <row r="46" spans="1:12" s="3" customFormat="1" ht="41.25" customHeight="1">
      <c r="A46" s="57" t="s">
        <v>90</v>
      </c>
      <c r="B46" s="58" t="s">
        <v>152</v>
      </c>
      <c r="C46" s="59" t="s">
        <v>127</v>
      </c>
      <c r="D46" s="58" t="s">
        <v>153</v>
      </c>
      <c r="E46" s="58" t="s">
        <v>154</v>
      </c>
      <c r="F46" s="60">
        <v>2</v>
      </c>
      <c r="G46" s="60">
        <v>3</v>
      </c>
      <c r="H46" s="31">
        <f t="shared" si="2"/>
        <v>6</v>
      </c>
      <c r="I46" s="25"/>
      <c r="J46" s="72">
        <f>IF(('汇总表 '!$E$10-$J$7)/('汇总表 '!$D$10-$J$7)*G46&lt;0,0,('汇总表 '!$E$10-$J$7)/('汇总表 '!$D$10-$J$7)*G46)</f>
        <v>0</v>
      </c>
      <c r="K46" s="70">
        <f t="shared" si="3"/>
        <v>0</v>
      </c>
      <c r="L46" s="69"/>
    </row>
    <row r="47" spans="1:12" s="3" customFormat="1" ht="24" customHeight="1">
      <c r="A47" s="57" t="s">
        <v>155</v>
      </c>
      <c r="B47" s="58" t="s">
        <v>156</v>
      </c>
      <c r="C47" s="59" t="s">
        <v>56</v>
      </c>
      <c r="D47" s="58"/>
      <c r="E47" s="58"/>
      <c r="F47" s="60"/>
      <c r="G47" s="60"/>
      <c r="H47" s="31">
        <f t="shared" si="2"/>
        <v>0</v>
      </c>
      <c r="I47" s="25"/>
      <c r="J47" s="72">
        <f>IF(('汇总表 '!$E$10-$J$7)/('汇总表 '!$D$10-$J$7)*G47&lt;0,0,('汇总表 '!$E$10-$J$7)/('汇总表 '!$D$10-$J$7)*G47)</f>
        <v>0</v>
      </c>
      <c r="K47" s="70">
        <f t="shared" si="3"/>
        <v>0</v>
      </c>
      <c r="L47" s="69"/>
    </row>
    <row r="48" spans="1:12" s="3" customFormat="1" ht="64.5" customHeight="1">
      <c r="A48" s="57" t="s">
        <v>49</v>
      </c>
      <c r="B48" s="58" t="s">
        <v>143</v>
      </c>
      <c r="C48" s="59" t="s">
        <v>144</v>
      </c>
      <c r="D48" s="58" t="s">
        <v>145</v>
      </c>
      <c r="E48" s="58" t="s">
        <v>157</v>
      </c>
      <c r="F48" s="60">
        <v>10</v>
      </c>
      <c r="G48" s="60">
        <v>280</v>
      </c>
      <c r="H48" s="31">
        <f t="shared" si="2"/>
        <v>2800</v>
      </c>
      <c r="I48" s="25"/>
      <c r="J48" s="72">
        <f>IF(('汇总表 '!$E$10-$J$7)/('汇总表 '!$D$10-$J$7)*G48&lt;0,0,('汇总表 '!$E$10-$J$7)/('汇总表 '!$D$10-$J$7)*G48)</f>
        <v>0</v>
      </c>
      <c r="K48" s="70">
        <f t="shared" si="3"/>
        <v>0</v>
      </c>
      <c r="L48" s="69"/>
    </row>
    <row r="49" spans="1:12" s="3" customFormat="1" ht="64.5" customHeight="1">
      <c r="A49" s="57" t="s">
        <v>90</v>
      </c>
      <c r="B49" s="58" t="s">
        <v>147</v>
      </c>
      <c r="C49" s="59" t="s">
        <v>144</v>
      </c>
      <c r="D49" s="58" t="s">
        <v>145</v>
      </c>
      <c r="E49" s="58" t="s">
        <v>158</v>
      </c>
      <c r="F49" s="60">
        <v>10</v>
      </c>
      <c r="G49" s="60">
        <v>135</v>
      </c>
      <c r="H49" s="31">
        <f t="shared" si="2"/>
        <v>1350</v>
      </c>
      <c r="I49" s="25"/>
      <c r="J49" s="72">
        <f>IF(('汇总表 '!$E$10-$J$7)/('汇总表 '!$D$10-$J$7)*G49&lt;0,0,('汇总表 '!$E$10-$J$7)/('汇总表 '!$D$10-$J$7)*G49)</f>
        <v>0</v>
      </c>
      <c r="K49" s="70">
        <f t="shared" si="3"/>
        <v>0</v>
      </c>
      <c r="L49" s="69"/>
    </row>
    <row r="50" spans="1:12" s="3" customFormat="1" ht="64.5" customHeight="1">
      <c r="A50" s="57" t="s">
        <v>159</v>
      </c>
      <c r="B50" s="58" t="s">
        <v>152</v>
      </c>
      <c r="C50" s="59" t="s">
        <v>127</v>
      </c>
      <c r="D50" s="58" t="s">
        <v>153</v>
      </c>
      <c r="E50" s="58" t="s">
        <v>158</v>
      </c>
      <c r="F50" s="60">
        <v>1</v>
      </c>
      <c r="G50" s="60">
        <v>4.5</v>
      </c>
      <c r="H50" s="31">
        <f t="shared" si="2"/>
        <v>5</v>
      </c>
      <c r="I50" s="25"/>
      <c r="J50" s="72">
        <f>IF(('汇总表 '!$E$10-$J$7)/('汇总表 '!$D$10-$J$7)*G50&lt;0,0,('汇总表 '!$E$10-$J$7)/('汇总表 '!$D$10-$J$7)*G50)</f>
        <v>0</v>
      </c>
      <c r="K50" s="70">
        <f t="shared" si="3"/>
        <v>0</v>
      </c>
      <c r="L50" s="69"/>
    </row>
    <row r="51" spans="1:12" s="3" customFormat="1" ht="64.5" customHeight="1">
      <c r="A51" s="57" t="s">
        <v>160</v>
      </c>
      <c r="B51" s="58" t="s">
        <v>161</v>
      </c>
      <c r="C51" s="59" t="s">
        <v>144</v>
      </c>
      <c r="D51" s="58" t="s">
        <v>145</v>
      </c>
      <c r="E51" s="58" t="s">
        <v>157</v>
      </c>
      <c r="F51" s="60">
        <v>10</v>
      </c>
      <c r="G51" s="60">
        <v>25</v>
      </c>
      <c r="H51" s="31">
        <f t="shared" si="2"/>
        <v>250</v>
      </c>
      <c r="I51" s="25"/>
      <c r="J51" s="72">
        <f>IF(('汇总表 '!$E$10-$J$7)/('汇总表 '!$D$10-$J$7)*G51&lt;0,0,('汇总表 '!$E$10-$J$7)/('汇总表 '!$D$10-$J$7)*G51)</f>
        <v>0</v>
      </c>
      <c r="K51" s="70">
        <f t="shared" si="3"/>
        <v>0</v>
      </c>
      <c r="L51" s="69"/>
    </row>
    <row r="52" spans="1:12" s="4" customFormat="1" ht="24" customHeight="1">
      <c r="A52" s="57"/>
      <c r="B52" s="62" t="s">
        <v>162</v>
      </c>
      <c r="C52" s="59"/>
      <c r="D52" s="58"/>
      <c r="E52" s="58"/>
      <c r="F52" s="60"/>
      <c r="G52" s="60"/>
      <c r="H52" s="33">
        <f>H54+H55+H57+H58+H59+H60+H61+H62</f>
        <v>42030</v>
      </c>
      <c r="I52" s="33"/>
      <c r="J52" s="33"/>
      <c r="K52" s="33">
        <f>K54+K55+K57+K58+K59+K60+K61+K62</f>
        <v>0</v>
      </c>
      <c r="L52" s="69"/>
    </row>
    <row r="53" spans="1:12" ht="24" customHeight="1">
      <c r="A53" s="21">
        <v>902</v>
      </c>
      <c r="B53" s="20" t="s">
        <v>163</v>
      </c>
      <c r="C53" s="21" t="s">
        <v>56</v>
      </c>
      <c r="D53" s="26"/>
      <c r="E53" s="26"/>
      <c r="F53" s="28"/>
      <c r="G53" s="50"/>
      <c r="H53" s="31">
        <f aca="true" t="shared" si="4" ref="H53:H62">ROUND(F53*G53,2)</f>
        <v>0</v>
      </c>
      <c r="I53" s="25"/>
      <c r="J53" s="72"/>
      <c r="K53" s="70">
        <f t="shared" si="3"/>
        <v>0</v>
      </c>
      <c r="L53" s="69"/>
    </row>
    <row r="54" spans="1:12" ht="54" customHeight="1">
      <c r="A54" s="101" t="s">
        <v>98</v>
      </c>
      <c r="B54" s="20" t="s">
        <v>164</v>
      </c>
      <c r="C54" s="21" t="s">
        <v>165</v>
      </c>
      <c r="D54" s="30" t="s">
        <v>166</v>
      </c>
      <c r="E54" s="30" t="s">
        <v>167</v>
      </c>
      <c r="F54" s="28">
        <v>100</v>
      </c>
      <c r="G54" s="50">
        <v>150</v>
      </c>
      <c r="H54" s="31">
        <f t="shared" si="4"/>
        <v>15000</v>
      </c>
      <c r="I54" s="25"/>
      <c r="J54" s="72">
        <f>IF(('汇总表 '!$E$10-$J$7)/('汇总表 '!$D$10-$J$7)*G54&lt;0,0,('汇总表 '!$E$10-$J$7)/('汇总表 '!$D$10-$J$7)*G54)</f>
        <v>0</v>
      </c>
      <c r="K54" s="70">
        <f t="shared" si="3"/>
        <v>0</v>
      </c>
      <c r="L54" s="69"/>
    </row>
    <row r="55" spans="1:12" ht="54" customHeight="1">
      <c r="A55" s="101" t="s">
        <v>103</v>
      </c>
      <c r="B55" s="20" t="s">
        <v>168</v>
      </c>
      <c r="C55" s="21" t="s">
        <v>165</v>
      </c>
      <c r="D55" s="30" t="s">
        <v>166</v>
      </c>
      <c r="E55" s="30" t="s">
        <v>167</v>
      </c>
      <c r="F55" s="28">
        <v>50</v>
      </c>
      <c r="G55" s="50">
        <v>200</v>
      </c>
      <c r="H55" s="31">
        <f t="shared" si="4"/>
        <v>10000</v>
      </c>
      <c r="I55" s="25"/>
      <c r="J55" s="72">
        <f>IF(('汇总表 '!$E$10-$J$7)/('汇总表 '!$D$10-$J$7)*G55&lt;0,0,('汇总表 '!$E$10-$J$7)/('汇总表 '!$D$10-$J$7)*G55)</f>
        <v>0</v>
      </c>
      <c r="K55" s="70">
        <f t="shared" si="3"/>
        <v>0</v>
      </c>
      <c r="L55" s="69"/>
    </row>
    <row r="56" spans="1:12" ht="24" customHeight="1">
      <c r="A56" s="21">
        <v>903</v>
      </c>
      <c r="B56" s="20" t="s">
        <v>169</v>
      </c>
      <c r="C56" s="21" t="s">
        <v>56</v>
      </c>
      <c r="D56" s="26"/>
      <c r="E56" s="26"/>
      <c r="F56" s="28"/>
      <c r="G56" s="50"/>
      <c r="H56" s="31">
        <f t="shared" si="4"/>
        <v>0</v>
      </c>
      <c r="I56" s="25"/>
      <c r="J56" s="72">
        <f>IF(('汇总表 '!$E$10-$J$7)/('汇总表 '!$D$10-$J$7)*G56&lt;0,0,('汇总表 '!$E$10-$J$7)/('汇总表 '!$D$10-$J$7)*G56)</f>
        <v>0</v>
      </c>
      <c r="K56" s="70">
        <f t="shared" si="3"/>
        <v>0</v>
      </c>
      <c r="L56" s="69"/>
    </row>
    <row r="57" spans="1:12" ht="54" customHeight="1">
      <c r="A57" s="101" t="s">
        <v>98</v>
      </c>
      <c r="B57" s="20" t="s">
        <v>170</v>
      </c>
      <c r="C57" s="21" t="s">
        <v>171</v>
      </c>
      <c r="D57" s="30" t="s">
        <v>172</v>
      </c>
      <c r="E57" s="30" t="s">
        <v>173</v>
      </c>
      <c r="F57" s="28">
        <v>10</v>
      </c>
      <c r="G57" s="63">
        <v>385</v>
      </c>
      <c r="H57" s="31">
        <f t="shared" si="4"/>
        <v>3850</v>
      </c>
      <c r="I57" s="25"/>
      <c r="J57" s="72">
        <f>IF(('汇总表 '!$E$10-$J$7)/('汇总表 '!$D$10-$J$7)*G57&lt;0,0,('汇总表 '!$E$10-$J$7)/('汇总表 '!$D$10-$J$7)*G57)</f>
        <v>0</v>
      </c>
      <c r="K57" s="70">
        <f t="shared" si="3"/>
        <v>0</v>
      </c>
      <c r="L57" s="69"/>
    </row>
    <row r="58" spans="1:12" ht="54" customHeight="1">
      <c r="A58" s="101" t="s">
        <v>103</v>
      </c>
      <c r="B58" s="20" t="s">
        <v>174</v>
      </c>
      <c r="C58" s="21" t="s">
        <v>171</v>
      </c>
      <c r="D58" s="30" t="s">
        <v>172</v>
      </c>
      <c r="E58" s="30" t="s">
        <v>173</v>
      </c>
      <c r="F58" s="28">
        <v>10</v>
      </c>
      <c r="G58" s="50">
        <v>700</v>
      </c>
      <c r="H58" s="31">
        <f t="shared" si="4"/>
        <v>7000</v>
      </c>
      <c r="I58" s="25"/>
      <c r="J58" s="72">
        <f>IF(('汇总表 '!$E$10-$J$7)/('汇总表 '!$D$10-$J$7)*G58&lt;0,0,('汇总表 '!$E$10-$J$7)/('汇总表 '!$D$10-$J$7)*G58)</f>
        <v>0</v>
      </c>
      <c r="K58" s="70">
        <f t="shared" si="3"/>
        <v>0</v>
      </c>
      <c r="L58" s="69"/>
    </row>
    <row r="59" spans="1:12" ht="54" customHeight="1">
      <c r="A59" s="101" t="s">
        <v>106</v>
      </c>
      <c r="B59" s="20" t="s">
        <v>175</v>
      </c>
      <c r="C59" s="21" t="s">
        <v>171</v>
      </c>
      <c r="D59" s="30" t="s">
        <v>172</v>
      </c>
      <c r="E59" s="30" t="s">
        <v>173</v>
      </c>
      <c r="F59" s="28">
        <v>1</v>
      </c>
      <c r="G59" s="50">
        <v>1180</v>
      </c>
      <c r="H59" s="31">
        <f t="shared" si="4"/>
        <v>1180</v>
      </c>
      <c r="I59" s="25"/>
      <c r="J59" s="72">
        <f>IF(('汇总表 '!$E$10-$J$7)/('汇总表 '!$D$10-$J$7)*G59&lt;0,0,('汇总表 '!$E$10-$J$7)/('汇总表 '!$D$10-$J$7)*G59)</f>
        <v>0</v>
      </c>
      <c r="K59" s="70">
        <f t="shared" si="3"/>
        <v>0</v>
      </c>
      <c r="L59" s="69"/>
    </row>
    <row r="60" spans="1:12" ht="54" customHeight="1">
      <c r="A60" s="101" t="s">
        <v>176</v>
      </c>
      <c r="B60" s="41" t="s">
        <v>177</v>
      </c>
      <c r="C60" s="29" t="s">
        <v>171</v>
      </c>
      <c r="D60" s="51" t="s">
        <v>172</v>
      </c>
      <c r="E60" s="51" t="s">
        <v>173</v>
      </c>
      <c r="F60" s="28">
        <v>1</v>
      </c>
      <c r="G60" s="50">
        <v>1400</v>
      </c>
      <c r="H60" s="31">
        <f t="shared" si="4"/>
        <v>1400</v>
      </c>
      <c r="I60" s="25"/>
      <c r="J60" s="72">
        <f>IF(('汇总表 '!$E$10-$J$7)/('汇总表 '!$D$10-$J$7)*G60&lt;0,0,('汇总表 '!$E$10-$J$7)/('汇总表 '!$D$10-$J$7)*G60)</f>
        <v>0</v>
      </c>
      <c r="K60" s="70">
        <f t="shared" si="3"/>
        <v>0</v>
      </c>
      <c r="L60" s="69"/>
    </row>
    <row r="61" spans="1:12" ht="54" customHeight="1">
      <c r="A61" s="21">
        <v>-5</v>
      </c>
      <c r="B61" s="41" t="s">
        <v>178</v>
      </c>
      <c r="C61" s="29" t="s">
        <v>171</v>
      </c>
      <c r="D61" s="51" t="s">
        <v>172</v>
      </c>
      <c r="E61" s="51" t="s">
        <v>173</v>
      </c>
      <c r="F61" s="28">
        <v>1</v>
      </c>
      <c r="G61" s="50">
        <v>1700</v>
      </c>
      <c r="H61" s="31">
        <f t="shared" si="4"/>
        <v>1700</v>
      </c>
      <c r="I61" s="25"/>
      <c r="J61" s="72">
        <f>IF(('汇总表 '!$E$10-$J$7)/('汇总表 '!$D$10-$J$7)*G61&lt;0,0,('汇总表 '!$E$10-$J$7)/('汇总表 '!$D$10-$J$7)*G61)</f>
        <v>0</v>
      </c>
      <c r="K61" s="70">
        <f t="shared" si="3"/>
        <v>0</v>
      </c>
      <c r="L61" s="69"/>
    </row>
    <row r="62" spans="1:12" ht="54" customHeight="1">
      <c r="A62" s="21">
        <v>-6</v>
      </c>
      <c r="B62" s="41" t="s">
        <v>179</v>
      </c>
      <c r="C62" s="29" t="s">
        <v>171</v>
      </c>
      <c r="D62" s="51" t="s">
        <v>172</v>
      </c>
      <c r="E62" s="51" t="s">
        <v>173</v>
      </c>
      <c r="F62" s="28">
        <v>1</v>
      </c>
      <c r="G62" s="50">
        <v>1900</v>
      </c>
      <c r="H62" s="31">
        <f t="shared" si="4"/>
        <v>1900</v>
      </c>
      <c r="I62" s="25"/>
      <c r="J62" s="72">
        <f>IF(('汇总表 '!$E$10-$J$7)/('汇总表 '!$D$10-$J$7)*G62&lt;0,0,('汇总表 '!$E$10-$J$7)/('汇总表 '!$D$10-$J$7)*G62)</f>
        <v>0</v>
      </c>
      <c r="K62" s="70">
        <f t="shared" si="3"/>
        <v>0</v>
      </c>
      <c r="L62" s="69"/>
    </row>
    <row r="63" spans="1:12" ht="24" customHeight="1">
      <c r="A63" s="21" t="s">
        <v>180</v>
      </c>
      <c r="B63" s="21"/>
      <c r="C63" s="21"/>
      <c r="D63" s="21"/>
      <c r="E63" s="21"/>
      <c r="F63" s="28"/>
      <c r="G63" s="50"/>
      <c r="H63" s="31">
        <f>H11+H14+H17+H23+H52</f>
        <v>1839732</v>
      </c>
      <c r="I63" s="31"/>
      <c r="J63" s="31"/>
      <c r="K63" s="31">
        <f>K11+K14+K17+K23+K52</f>
        <v>0</v>
      </c>
      <c r="L63" s="69"/>
    </row>
    <row r="64" spans="1:12" s="5" customFormat="1" ht="28.5" customHeight="1">
      <c r="A64" s="64" t="s">
        <v>181</v>
      </c>
      <c r="B64" s="65"/>
      <c r="C64" s="64"/>
      <c r="D64" s="64"/>
      <c r="E64" s="64"/>
      <c r="F64" s="66"/>
      <c r="G64" s="66"/>
      <c r="H64" s="67">
        <f>H4+H63</f>
        <v>1934899</v>
      </c>
      <c r="I64" s="67"/>
      <c r="J64" s="67"/>
      <c r="K64" s="67">
        <f>K4+K63</f>
        <v>48372</v>
      </c>
      <c r="L64" s="73"/>
    </row>
  </sheetData>
  <sheetProtection password="E84F" sheet="1" objects="1"/>
  <mergeCells count="3">
    <mergeCell ref="A1:L1"/>
    <mergeCell ref="A63:E63"/>
    <mergeCell ref="A64:E64"/>
  </mergeCells>
  <printOptions horizontalCentered="1"/>
  <pageMargins left="0.275" right="0.19652777777777777" top="0.5506944444444445" bottom="0.6298611111111111" header="0.3145833333333333" footer="0.3145833333333333"/>
  <pageSetup fitToHeight="0" horizontalDpi="600" verticalDpi="600" orientation="landscape" paperSize="9"/>
  <headerFooter alignWithMargins="0">
    <oddFooter>&amp;C响应人：                                                （盖单位公章） 法定代表人或其委托代理人：                      （签字）</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zly745</dc:creator>
  <cp:keywords/>
  <dc:description/>
  <cp:lastModifiedBy>X Z</cp:lastModifiedBy>
  <cp:lastPrinted>2020-11-03T09:15:10Z</cp:lastPrinted>
  <dcterms:created xsi:type="dcterms:W3CDTF">2017-01-13T03:44:11Z</dcterms:created>
  <dcterms:modified xsi:type="dcterms:W3CDTF">2020-12-24T10:59:11Z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2052-11.1.0.9929</vt:lpwstr>
  </property>
</Properties>
</file>