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tabRatio="797" activeTab="2"/>
  </bookViews>
  <sheets>
    <sheet name="工程量清单说明" sheetId="1" r:id="rId1"/>
    <sheet name="汇总表" sheetId="2" r:id="rId2"/>
    <sheet name="ZG" sheetId="3" r:id="rId3"/>
  </sheets>
  <definedNames>
    <definedName name="_xlnm.Print_Titles" localSheetId="2">'ZG'!$1:$3</definedName>
  </definedNames>
  <calcPr fullCalcOnLoad="1" fullPrecision="0"/>
</workbook>
</file>

<file path=xl/sharedStrings.xml><?xml version="1.0" encoding="utf-8"?>
<sst xmlns="http://schemas.openxmlformats.org/spreadsheetml/2006/main" count="264" uniqueCount="182">
  <si>
    <t>1. 工程量清单说明</t>
  </si>
  <si>
    <t>1.1 本工程量清单是根据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</si>
  <si>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本工程量清单应与采购文件中的投标人须知、通用合同条款、专用合同条款、技术规范及图纸等一起阅读和理解。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</si>
  <si>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供应商按采购文件规定的计量方法，以监理人认可的尺寸、断面计量，按本工程量清单的单价和总额价计算支付金额；或者，根据具体情况，按合同条款第15.4款的规定，由监理人确定的单价或总额价计算支付额。</t>
  </si>
  <si>
    <t>1.4工程量清单第100章至第900章是按照《公路工程标准施工招标文件（2018年版）》第七章技术规范的相应章次编码的，因此，工程量清单中第100章至第900章工程子目的范围与计量等应与《公路工程标准施工招标文件（2018年版）》第七章技术规范相应章节的范围、计量与支付条款结合起来理解或解释。</t>
  </si>
  <si>
    <t>1.5 工程量清单中所列工程量的变动，丝毫不会降低或影响合同条款的效力，也不免除承包人按规定的标准进行施工和修复缺陷的责任。</t>
  </si>
  <si>
    <t>1.6 图纸中所列的工程数量表及数量汇总表仅是提供资料，不是工程量清单的外延。当图纸与工程量清单所列数量不一致时，以工程量清单所列数量作为报价的依据。</t>
  </si>
  <si>
    <t>2. 响应报价说明</t>
  </si>
  <si>
    <t>2.1 本项目采购采用工程量电子固化清单，采购人公布含安全生产费的标段控制上限价和各子目的控制上限单价，其中安全生产费为固定报价。供应商应按照采购人提供的工程量电子固化清单填报（工程量固化清单须在《南昌东管理中心网》(http://www.jxgsdgzx.com/)下载），供应商仅需在清单汇总表合计栏中填报投标总价（整数），即可完成投标工程量清单的编制，确定投标单价，并打印出投标工程量清单，编入询比采购响应文件。供应商的响应文件工程量清单中的响应报价应与响应函文字报价保持一致，如果报价金额出现差异时，则以响应函大写金额报价为准。</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</si>
  <si>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</si>
  <si>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</si>
  <si>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</si>
  <si>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响应人在响应报价时，对列入工程量清单100章102-3安全生产费（含交通维护费）支付子目的报价应等于采购人公布的最高投标限价的2.5%。在该项工作内容发生并经监理人审核后，按专用合同条款、专用技术规范和工程量清单计量规则的有关规定计量与支付。</t>
  </si>
  <si>
    <t>2.6响应人用于本合同工程的各类装备的提供、运输、维护、拆卸、拼装等支付的费用，已包括在工程量清单的单价与总额价之中。</t>
  </si>
  <si>
    <t>2.7工程量清单中各项金额均以人民币（元）结算。</t>
  </si>
  <si>
    <t>3. 其他说明</t>
  </si>
  <si>
    <t>3.1工程量清单采用固化清单。</t>
  </si>
  <si>
    <t>3.2 工程量固化清单以补遗书形式发布在江西省高速集团南昌东管理中心网站（http://www.jxgsdgzx.com/）通告栏，请响应人下载填报。</t>
  </si>
  <si>
    <t>南昌东管理中心东乡养护所志光养护站
2021年度日常保养工程量清单汇总表</t>
  </si>
  <si>
    <t>标段：ZG</t>
  </si>
  <si>
    <t>序号</t>
  </si>
  <si>
    <t>章次</t>
  </si>
  <si>
    <t>科目名称</t>
  </si>
  <si>
    <t>上限合价（元）</t>
  </si>
  <si>
    <t>投标报价（元）</t>
  </si>
  <si>
    <t>备注</t>
  </si>
  <si>
    <t>总则</t>
  </si>
  <si>
    <t>路基</t>
  </si>
  <si>
    <t>路面</t>
  </si>
  <si>
    <t>桥涵、通道</t>
  </si>
  <si>
    <t>绿化</t>
  </si>
  <si>
    <t>应急保障工程及计日工</t>
  </si>
  <si>
    <t>合计</t>
  </si>
  <si>
    <t>南昌东管理中心东乡养护所志光养护站2021年度日常保养工程量清单</t>
  </si>
  <si>
    <t>标段:</t>
  </si>
  <si>
    <t>ZG</t>
  </si>
  <si>
    <t>子目号</t>
  </si>
  <si>
    <t>子目名称</t>
  </si>
  <si>
    <t>单位</t>
  </si>
  <si>
    <t>计量规则</t>
  </si>
  <si>
    <t>工程内容</t>
  </si>
  <si>
    <t>数量</t>
  </si>
  <si>
    <t>上限单价（元）</t>
  </si>
  <si>
    <t>投标单价（元）</t>
  </si>
  <si>
    <t>投标合价（元）</t>
  </si>
  <si>
    <t>第100章总则</t>
  </si>
  <si>
    <t>工程管理</t>
  </si>
  <si>
    <t>102-3</t>
  </si>
  <si>
    <t>安全生产费</t>
  </si>
  <si>
    <t>-a</t>
  </si>
  <si>
    <t>安全生产（含）交通维护费</t>
  </si>
  <si>
    <t>总额</t>
  </si>
  <si>
    <t>按规定和要求计算</t>
  </si>
  <si>
    <t>1.一般的安全防护措施；2.边通车边施工的安全、交通维护经费；3.灭火器具配置;4.危险与放射物品保护；5.有关设备的维护、安全标志设置等。</t>
  </si>
  <si>
    <t>104</t>
  </si>
  <si>
    <t>承包人驻地建设</t>
  </si>
  <si>
    <t/>
  </si>
  <si>
    <t>104-1</t>
  </si>
  <si>
    <t>按规定以总额计量</t>
  </si>
  <si>
    <t>1.承包人办公室、住房及生活区建设；2.车间与工作场地、仓库修建；3.医疗卫生与消防设施安装；4.维护与拆除。</t>
  </si>
  <si>
    <t>105</t>
  </si>
  <si>
    <t>高速公路施工通行费</t>
  </si>
  <si>
    <t>施工车辆进出施工场地的通行费</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</si>
  <si>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</si>
  <si>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</si>
  <si>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</si>
  <si>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</si>
  <si>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</si>
  <si>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</si>
  <si>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</si>
  <si>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</si>
  <si>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</si>
  <si>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</si>
  <si>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</si>
  <si>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</si>
  <si>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</si>
  <si>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</si>
  <si>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第400章桥涵、通道</t>
  </si>
  <si>
    <t>桥梁日常养护</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</si>
  <si>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</si>
  <si>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</si>
  <si>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</si>
  <si>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</si>
  <si>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</si>
  <si>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</si>
  <si>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</si>
  <si>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</si>
  <si>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</si>
  <si>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</si>
  <si>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</si>
  <si>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</si>
  <si>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</si>
  <si>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</si>
  <si>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</si>
  <si>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</si>
  <si>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</si>
  <si>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</si>
  <si>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</si>
  <si>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</si>
  <si>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</si>
  <si>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Km*次</t>
  </si>
  <si>
    <t>以主线路基长度（不含桥梁）为依据计算数量，按合同单价计算合价后计量。</t>
  </si>
  <si>
    <t>草坪、杂草修剪，苗木修剪成型，刷白，培蔸，抗旱防冻，缠绕物清理，杂树砍伐等日常养护项目。</t>
  </si>
  <si>
    <t>-2</t>
  </si>
  <si>
    <t>标准化路段道路两侧（边坡、停车区、景观台等）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</si>
  <si>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</si>
  <si>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</si>
  <si>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精细化路段道路两侧（边坡、停车区、景观台等）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</si>
  <si>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</si>
  <si>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</si>
  <si>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三岔交叉互通（互通区域内、匝道两侧等）</t>
  </si>
  <si>
    <t>处*次</t>
  </si>
  <si>
    <t>以修剪整治的处数为依据计算数量，按合同单价计算合价后计量。</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</si>
  <si>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</si>
  <si>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</si>
  <si>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</si>
  <si>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</si>
  <si>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</si>
  <si>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</si>
  <si>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</si>
  <si>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</si>
  <si>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</si>
  <si>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</si>
  <si>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</si>
  <si>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</si>
  <si>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</si>
  <si>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</si>
  <si>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</si>
  <si>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</si>
  <si>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</si>
  <si>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</si>
  <si>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</si>
  <si>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</si>
  <si>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</si>
  <si>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</si>
  <si>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</si>
  <si>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</si>
  <si>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</si>
  <si>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</si>
  <si>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</si>
  <si>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</si>
  <si>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</si>
  <si>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</si>
  <si>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</si>
  <si>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</si>
  <si>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</si>
  <si>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</si>
  <si>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</si>
  <si>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</si>
  <si>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</si>
  <si>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</si>
  <si>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</si>
  <si>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</si>
  <si>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</si>
  <si>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</si>
  <si>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</si>
  <si>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</si>
  <si>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</si>
  <si>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</si>
  <si>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</si>
  <si>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</si>
  <si>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</si>
  <si>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</si>
  <si>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</si>
  <si>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</si>
  <si>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</si>
  <si>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</si>
  <si>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</si>
  <si>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</si>
  <si>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</si>
  <si>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</si>
  <si>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</si>
  <si>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</si>
  <si>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</si>
  <si>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</si>
  <si>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</si>
  <si>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-4</t>
  </si>
  <si>
    <t>10000L以内洒水车</t>
  </si>
  <si>
    <t>3m3以内装载机</t>
  </si>
  <si>
    <t>1.6m3以内挖掘机</t>
  </si>
  <si>
    <t>第200章-第900章合计</t>
  </si>
  <si>
    <t>合计  人民币（元）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</si>
</sst>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 numFmtId="181" formatCode="0.00_ ;[Red]\-0.00\ "/>
    <numFmt numFmtId="182" formatCode="#0.000"/>
    <numFmt numFmtId="183" formatCode="0_ ;[Red]\-0\ "/>
    <numFmt numFmtId="184" formatCode="0;[Red]0"/>
    <numFmt numFmtId="185" formatCode="0.00_ "/>
  </numFmts>
  <fonts count="55">
    <font>
      <sz val="10"/>
      <name val="Arial"/>
      <family val="2"/>
    </font>
    <font>
      <sz val="10"/>
      <name val="宋体"/>
      <family val="0"/>
    </font>
    <font>
      <b/>
      <sz val="10"/>
      <name val="宋体"/>
      <family val="0"/>
    </font>
    <font>
      <b/>
      <sz val="14"/>
      <color indexed="8"/>
      <name val="宋体"/>
      <family val="0"/>
    </font>
    <font>
      <sz val="10"/>
      <color indexed="8"/>
      <name val="宋体"/>
      <family val="0"/>
    </font>
    <font>
      <b/>
      <sz val="10"/>
      <color indexed="8"/>
      <name val="宋体"/>
      <family val="0"/>
    </font>
    <font>
      <sz val="9"/>
      <name val="宋体"/>
      <family val="0"/>
    </font>
    <font>
      <sz val="10.5"/>
      <name val="宋体"/>
      <family val="0"/>
    </font>
    <font>
      <sz val="12"/>
      <name val="仿宋"/>
      <family val="3"/>
    </font>
    <font>
      <sz val="16"/>
      <name val="黑体"/>
      <family val="3"/>
    </font>
    <font>
      <sz val="12"/>
      <name val="smartSimSun"/>
      <family val="2"/>
    </font>
    <font>
      <sz val="12"/>
      <name val="宋体"/>
      <family val="0"/>
    </font>
    <font>
      <b/>
      <sz val="11"/>
      <name val="宋体"/>
      <family val="0"/>
    </font>
    <font>
      <sz val="11"/>
      <name val="宋体"/>
      <family val="0"/>
    </font>
    <font>
      <b/>
      <sz val="11"/>
      <color indexed="54"/>
      <name val="等线"/>
      <family val="0"/>
    </font>
    <font>
      <sz val="18"/>
      <color indexed="54"/>
      <name val="等线 Light"/>
      <family val="0"/>
    </font>
    <font>
      <u val="single"/>
      <sz val="10"/>
      <color indexed="30"/>
      <name val="Arial"/>
      <family val="2"/>
    </font>
    <font>
      <sz val="11"/>
      <color indexed="17"/>
      <name val="等线"/>
      <family val="0"/>
    </font>
    <font>
      <sz val="11"/>
      <color indexed="9"/>
      <name val="等线"/>
      <family val="0"/>
    </font>
    <font>
      <sz val="11"/>
      <color indexed="62"/>
      <name val="等线"/>
      <family val="0"/>
    </font>
    <font>
      <i/>
      <sz val="11"/>
      <color indexed="23"/>
      <name val="等线"/>
      <family val="0"/>
    </font>
    <font>
      <u val="single"/>
      <sz val="10"/>
      <color indexed="25"/>
      <name val="Arial"/>
      <family val="2"/>
    </font>
    <font>
      <b/>
      <sz val="13"/>
      <color indexed="54"/>
      <name val="等线"/>
      <family val="0"/>
    </font>
    <font>
      <sz val="11"/>
      <color indexed="10"/>
      <name val="等线"/>
      <family val="0"/>
    </font>
    <font>
      <b/>
      <sz val="15"/>
      <color indexed="54"/>
      <name val="等线"/>
      <family val="0"/>
    </font>
    <font>
      <b/>
      <sz val="11"/>
      <color indexed="53"/>
      <name val="等线"/>
      <family val="0"/>
    </font>
    <font>
      <sz val="11"/>
      <color indexed="8"/>
      <name val="等线"/>
      <family val="0"/>
    </font>
    <font>
      <sz val="11"/>
      <color indexed="16"/>
      <name val="等线"/>
      <family val="0"/>
    </font>
    <font>
      <b/>
      <sz val="11"/>
      <color indexed="63"/>
      <name val="等线"/>
      <family val="0"/>
    </font>
    <font>
      <b/>
      <sz val="11"/>
      <color indexed="9"/>
      <name val="等线"/>
      <family val="0"/>
    </font>
    <font>
      <sz val="11"/>
      <color indexed="53"/>
      <name val="等线"/>
      <family val="0"/>
    </font>
    <font>
      <b/>
      <sz val="11"/>
      <color indexed="8"/>
      <name val="等线"/>
      <family val="0"/>
    </font>
    <font>
      <sz val="11"/>
      <color indexed="19"/>
      <name val="等线"/>
      <family val="0"/>
    </font>
    <font>
      <sz val="11"/>
      <color indexed="8"/>
      <name val="宋体"/>
      <family val="0"/>
    </font>
    <font>
      <sz val="11"/>
      <color theme="1"/>
      <name val="等线"/>
      <family val="0"/>
    </font>
    <font>
      <sz val="11"/>
      <color rgb="FF3F3F76"/>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8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35" fillId="3" borderId="1" applyNumberFormat="0" applyAlignment="0" applyProtection="0"/>
    <xf numFmtId="176" fontId="0" fillId="0" borderId="0" applyFont="0" applyFill="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179" fontId="0" fillId="0" borderId="0" applyFont="0" applyFill="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36" fillId="4" borderId="0" applyNumberFormat="0" applyBorder="0" applyAlignment="0" applyProtection="0"/>
    <xf numFmtId="0" fontId="11" fillId="0" borderId="0">
      <alignment/>
      <protection/>
    </xf>
    <xf numFmtId="177" fontId="0" fillId="0" borderId="0" applyFont="0" applyFill="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34" fillId="5" borderId="0" applyNumberFormat="0" applyBorder="0" applyAlignment="0" applyProtection="0"/>
    <xf numFmtId="0" fontId="11" fillId="0" borderId="0">
      <alignment vertical="center"/>
      <protection/>
    </xf>
    <xf numFmtId="0" fontId="37" fillId="6" borderId="0" applyNumberFormat="0" applyBorder="0" applyAlignment="0" applyProtection="0"/>
    <xf numFmtId="0" fontId="11" fillId="0" borderId="0">
      <alignment/>
      <protection/>
    </xf>
    <xf numFmtId="0" fontId="38"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0" fontId="11" fillId="0" borderId="0">
      <alignment/>
      <protection/>
    </xf>
    <xf numFmtId="0" fontId="11" fillId="0" borderId="0">
      <alignment/>
      <protection/>
    </xf>
    <xf numFmtId="0" fontId="39" fillId="0" borderId="0" applyNumberFormat="0" applyFill="0" applyBorder="0" applyAlignment="0" applyProtection="0"/>
    <xf numFmtId="0" fontId="11" fillId="0" borderId="0">
      <alignment vertical="center"/>
      <protection/>
    </xf>
    <xf numFmtId="0" fontId="11" fillId="0" borderId="0">
      <alignment/>
      <protection/>
    </xf>
    <xf numFmtId="0" fontId="0" fillId="7" borderId="2" applyNumberFormat="0" applyFont="0" applyAlignment="0" applyProtection="0"/>
    <xf numFmtId="0" fontId="37" fillId="8" borderId="0" applyNumberFormat="0" applyBorder="0" applyAlignment="0" applyProtection="0"/>
    <xf numFmtId="0" fontId="11" fillId="0" borderId="0">
      <alignment/>
      <protection/>
    </xf>
    <xf numFmtId="0" fontId="40" fillId="0" borderId="0" applyNumberFormat="0" applyFill="0" applyBorder="0" applyAlignment="0" applyProtection="0"/>
    <xf numFmtId="0" fontId="11" fillId="0" borderId="0">
      <alignment vertical="center"/>
      <protection/>
    </xf>
    <xf numFmtId="0" fontId="11" fillId="0" borderId="0">
      <alignment/>
      <protection/>
    </xf>
    <xf numFmtId="0" fontId="11" fillId="0" borderId="0">
      <alignment/>
      <protection/>
    </xf>
    <xf numFmtId="0" fontId="41" fillId="0" borderId="0" applyNumberFormat="0" applyFill="0" applyBorder="0" applyAlignment="0" applyProtection="0"/>
    <xf numFmtId="0" fontId="11" fillId="0" borderId="0">
      <alignment vertical="center"/>
      <protection/>
    </xf>
    <xf numFmtId="0" fontId="11"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11" fillId="0" borderId="0">
      <alignment vertical="center"/>
      <protection/>
    </xf>
    <xf numFmtId="0" fontId="11" fillId="0" borderId="0">
      <alignment vertical="center"/>
      <protection/>
    </xf>
    <xf numFmtId="0" fontId="11" fillId="0" borderId="0">
      <alignment/>
      <protection/>
    </xf>
    <xf numFmtId="0" fontId="45" fillId="0" borderId="4" applyNumberFormat="0" applyFill="0" applyAlignment="0" applyProtection="0"/>
    <xf numFmtId="0" fontId="11" fillId="0" borderId="0">
      <alignment vertical="center"/>
      <protection/>
    </xf>
    <xf numFmtId="0" fontId="37" fillId="9" borderId="0" applyNumberFormat="0" applyBorder="0" applyAlignment="0" applyProtection="0"/>
    <xf numFmtId="0" fontId="11" fillId="0" borderId="0">
      <alignment vertical="center"/>
      <protection/>
    </xf>
    <xf numFmtId="0" fontId="11" fillId="0" borderId="0">
      <alignment/>
      <protection/>
    </xf>
    <xf numFmtId="0" fontId="40" fillId="0" borderId="5" applyNumberFormat="0" applyFill="0" applyAlignment="0" applyProtection="0"/>
    <xf numFmtId="0" fontId="11" fillId="0" borderId="0">
      <alignment vertical="center"/>
      <protection/>
    </xf>
    <xf numFmtId="0" fontId="37" fillId="10" borderId="0" applyNumberFormat="0" applyBorder="0" applyAlignment="0" applyProtection="0"/>
    <xf numFmtId="0" fontId="11" fillId="0" borderId="0">
      <alignment/>
      <protection/>
    </xf>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34" fillId="13" borderId="0" applyNumberFormat="0" applyBorder="0" applyAlignment="0" applyProtection="0"/>
    <xf numFmtId="0" fontId="11" fillId="0" borderId="0">
      <alignment vertical="center"/>
      <protection/>
    </xf>
    <xf numFmtId="0" fontId="37" fillId="1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49" fillId="0" borderId="8" applyNumberFormat="0" applyFill="0" applyAlignment="0" applyProtection="0"/>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50" fillId="0" borderId="9" applyNumberFormat="0" applyFill="0" applyAlignment="0" applyProtection="0"/>
    <xf numFmtId="0" fontId="51" fillId="15" borderId="0" applyNumberFormat="0" applyBorder="0" applyAlignment="0" applyProtection="0"/>
    <xf numFmtId="0" fontId="11" fillId="0" borderId="0">
      <alignment vertical="center"/>
      <protection/>
    </xf>
    <xf numFmtId="0" fontId="52" fillId="16"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34" fillId="17" borderId="0" applyNumberFormat="0" applyBorder="0" applyAlignment="0" applyProtection="0"/>
    <xf numFmtId="0" fontId="11" fillId="0" borderId="0">
      <alignment vertical="center"/>
      <protection/>
    </xf>
    <xf numFmtId="0" fontId="37" fillId="18" borderId="0" applyNumberFormat="0" applyBorder="0" applyAlignment="0" applyProtection="0"/>
    <xf numFmtId="0" fontId="11" fillId="0" borderId="0">
      <alignment vertical="center"/>
      <protection/>
    </xf>
    <xf numFmtId="0" fontId="11" fillId="0" borderId="0">
      <alignment/>
      <protection/>
    </xf>
    <xf numFmtId="0" fontId="34" fillId="19" borderId="0" applyNumberFormat="0" applyBorder="0" applyAlignment="0" applyProtection="0"/>
    <xf numFmtId="0" fontId="11" fillId="0" borderId="0">
      <alignment/>
      <protection/>
    </xf>
    <xf numFmtId="0" fontId="34"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34" fillId="21" borderId="0" applyNumberFormat="0" applyBorder="0" applyAlignment="0" applyProtection="0"/>
    <xf numFmtId="0" fontId="11" fillId="0" borderId="0">
      <alignment/>
      <protection/>
    </xf>
    <xf numFmtId="0" fontId="34" fillId="22" borderId="0" applyNumberFormat="0" applyBorder="0" applyAlignment="0" applyProtection="0"/>
    <xf numFmtId="0" fontId="11" fillId="0" borderId="0">
      <alignment vertical="center"/>
      <protection/>
    </xf>
    <xf numFmtId="0" fontId="37" fillId="23" borderId="0" applyNumberFormat="0" applyBorder="0" applyAlignment="0" applyProtection="0"/>
    <xf numFmtId="0" fontId="11" fillId="0" borderId="0">
      <alignment/>
      <protection/>
    </xf>
    <xf numFmtId="0" fontId="37" fillId="24"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11"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1" fillId="0" borderId="0">
      <alignment/>
      <protection/>
    </xf>
    <xf numFmtId="0" fontId="34" fillId="31" borderId="0" applyNumberFormat="0" applyBorder="0" applyAlignment="0" applyProtection="0"/>
    <xf numFmtId="0" fontId="11" fillId="0" borderId="0">
      <alignment/>
      <protection/>
    </xf>
    <xf numFmtId="0" fontId="37" fillId="32" borderId="0" applyNumberFormat="0" applyBorder="0" applyAlignment="0" applyProtection="0"/>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0"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33"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cellStyleXfs>
  <cellXfs count="110">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xf>
    <xf numFmtId="0" fontId="1" fillId="33" borderId="0" xfId="0" applyNumberFormat="1" applyFont="1" applyFill="1" applyAlignment="1">
      <alignment/>
    </xf>
    <xf numFmtId="0" fontId="1" fillId="0" borderId="0" xfId="0" applyNumberFormat="1" applyFont="1" applyFill="1" applyAlignment="1">
      <alignment/>
    </xf>
    <xf numFmtId="180" fontId="1"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182" fontId="4" fillId="0" borderId="10" xfId="0" applyNumberFormat="1" applyFont="1" applyFill="1" applyBorder="1" applyAlignment="1">
      <alignment horizontal="right" vertical="center" wrapText="1"/>
    </xf>
    <xf numFmtId="181" fontId="4" fillId="0" borderId="10" xfId="0" applyNumberFormat="1" applyFont="1" applyFill="1" applyBorder="1" applyAlignment="1">
      <alignment horizontal="right"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82" fontId="4" fillId="0" borderId="10" xfId="0" applyNumberFormat="1" applyFont="1" applyFill="1" applyBorder="1" applyAlignment="1">
      <alignment horizontal="left" vertical="center" wrapText="1"/>
    </xf>
    <xf numFmtId="183" fontId="4" fillId="0" borderId="10" xfId="0" applyNumberFormat="1" applyFont="1" applyFill="1" applyBorder="1" applyAlignment="1">
      <alignment horizontal="center" vertical="center" wrapText="1"/>
    </xf>
    <xf numFmtId="180" fontId="1" fillId="0" borderId="10" xfId="0" applyNumberFormat="1" applyFont="1" applyBorder="1" applyAlignment="1">
      <alignment horizontal="center" vertical="center" wrapText="1"/>
    </xf>
    <xf numFmtId="183" fontId="5"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181" fontId="1" fillId="33" borderId="10" xfId="0" applyNumberFormat="1" applyFont="1" applyFill="1" applyBorder="1" applyAlignment="1">
      <alignment horizontal="left" vertical="center" wrapText="1"/>
    </xf>
    <xf numFmtId="0" fontId="1" fillId="33"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81" fontId="4"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181" fontId="1" fillId="0" borderId="10" xfId="0" applyNumberFormat="1" applyFont="1" applyFill="1" applyBorder="1" applyAlignment="1">
      <alignment horizontal="center" vertical="center" wrapText="1"/>
    </xf>
    <xf numFmtId="0" fontId="1" fillId="33" borderId="10" xfId="1895" applyFont="1" applyFill="1" applyBorder="1" applyAlignment="1">
      <alignment horizontal="center" vertical="center" wrapText="1"/>
      <protection/>
    </xf>
    <xf numFmtId="0" fontId="1" fillId="33" borderId="10" xfId="1895" applyFont="1" applyFill="1" applyBorder="1" applyAlignment="1">
      <alignment horizontal="center" vertical="center" wrapText="1" shrinkToFit="1"/>
      <protection/>
    </xf>
    <xf numFmtId="182" fontId="1" fillId="0" borderId="10" xfId="1894" applyNumberFormat="1" applyFont="1" applyFill="1" applyBorder="1" applyAlignment="1">
      <alignment horizontal="left" vertical="center" wrapText="1"/>
      <protection/>
    </xf>
    <xf numFmtId="182" fontId="1" fillId="0" borderId="10" xfId="1895"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182" fontId="1" fillId="0" borderId="10" xfId="0" applyNumberFormat="1" applyFont="1" applyFill="1" applyBorder="1" applyAlignment="1">
      <alignment horizontal="right" vertical="center" wrapText="1"/>
    </xf>
    <xf numFmtId="182"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xf>
    <xf numFmtId="182"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shrinkToFit="1"/>
    </xf>
    <xf numFmtId="49" fontId="1" fillId="0" borderId="10" xfId="0" applyNumberFormat="1" applyFont="1" applyFill="1" applyBorder="1" applyAlignment="1">
      <alignment horizontal="center" vertical="center" shrinkToFit="1"/>
    </xf>
    <xf numFmtId="181" fontId="1" fillId="0" borderId="10" xfId="0" applyNumberFormat="1" applyFont="1" applyFill="1" applyBorder="1" applyAlignment="1">
      <alignment horizontal="left" vertical="center" wrapText="1"/>
    </xf>
    <xf numFmtId="0" fontId="1" fillId="0" borderId="10" xfId="1895" applyFont="1" applyFill="1" applyBorder="1" applyAlignment="1">
      <alignment horizontal="center" vertical="center" wrapText="1" shrinkToFit="1"/>
      <protection/>
    </xf>
    <xf numFmtId="0" fontId="1" fillId="0" borderId="10" xfId="1895" applyNumberFormat="1" applyFont="1" applyFill="1" applyBorder="1" applyAlignment="1">
      <alignment horizontal="left" vertical="top" wrapText="1"/>
      <protection/>
    </xf>
    <xf numFmtId="49" fontId="1" fillId="0" borderId="10" xfId="159" applyNumberFormat="1" applyFont="1" applyFill="1" applyBorder="1" applyAlignment="1">
      <alignment horizontal="center" vertical="center" wrapText="1"/>
      <protection/>
    </xf>
    <xf numFmtId="0" fontId="1" fillId="0" borderId="10" xfId="159" applyFont="1" applyFill="1" applyBorder="1" applyAlignment="1">
      <alignment horizontal="left" vertical="center" wrapText="1"/>
      <protection/>
    </xf>
    <xf numFmtId="0" fontId="1" fillId="0" borderId="10" xfId="159" applyFont="1" applyFill="1" applyBorder="1" applyAlignment="1">
      <alignment horizontal="center" vertical="center" wrapText="1"/>
      <protection/>
    </xf>
    <xf numFmtId="0" fontId="1" fillId="0" borderId="10" xfId="159" applyNumberFormat="1" applyFont="1" applyFill="1" applyBorder="1" applyAlignment="1" applyProtection="1">
      <alignment horizontal="center" vertical="center" wrapText="1"/>
      <protection/>
    </xf>
    <xf numFmtId="182" fontId="1" fillId="0" borderId="10" xfId="159" applyNumberFormat="1" applyFont="1" applyFill="1" applyBorder="1" applyAlignment="1">
      <alignment vertical="center" wrapText="1"/>
      <protection/>
    </xf>
    <xf numFmtId="0" fontId="2" fillId="0" borderId="10" xfId="159" applyFont="1" applyFill="1" applyBorder="1" applyAlignment="1">
      <alignment horizontal="center" vertical="center" wrapText="1"/>
      <protection/>
    </xf>
    <xf numFmtId="0" fontId="6" fillId="0"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2" fillId="0" borderId="10"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180" fontId="1" fillId="0" borderId="0" xfId="0" applyNumberFormat="1" applyFont="1" applyAlignment="1">
      <alignment horizontal="center" vertical="center"/>
    </xf>
    <xf numFmtId="180" fontId="1"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180" fontId="1" fillId="0" borderId="10" xfId="0" applyNumberFormat="1" applyFont="1" applyBorder="1" applyAlignment="1">
      <alignment horizontal="center" vertical="center"/>
    </xf>
    <xf numFmtId="180" fontId="7" fillId="0" borderId="10" xfId="0" applyNumberFormat="1" applyFont="1" applyBorder="1" applyAlignment="1">
      <alignment horizontal="center" vertical="center"/>
    </xf>
    <xf numFmtId="185" fontId="7" fillId="0" borderId="10" xfId="0" applyNumberFormat="1" applyFont="1" applyBorder="1" applyAlignment="1">
      <alignment horizontal="center" vertical="center"/>
    </xf>
    <xf numFmtId="180" fontId="1" fillId="33" borderId="10"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xf>
    <xf numFmtId="0" fontId="1"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84" fontId="1" fillId="0" borderId="19" xfId="0" applyNumberFormat="1" applyFont="1" applyBorder="1" applyAlignment="1" applyProtection="1">
      <alignment horizontal="center" vertical="center" wrapText="1"/>
      <protection locked="0"/>
    </xf>
    <xf numFmtId="0" fontId="54" fillId="0" borderId="20" xfId="0" applyFont="1" applyFill="1" applyBorder="1" applyAlignment="1">
      <alignment horizontal="center"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1" fillId="0" borderId="0" xfId="0" applyFont="1" applyFill="1" applyAlignment="1">
      <alignment horizontal="left" vertical="center" wrapText="1"/>
    </xf>
    <xf numFmtId="0" fontId="11" fillId="0" borderId="0" xfId="0" applyFont="1" applyFill="1" applyAlignment="1">
      <alignment vertical="center"/>
    </xf>
    <xf numFmtId="0" fontId="12"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protection locked="0"/>
    </xf>
    <xf numFmtId="0" fontId="4" fillId="0" borderId="10" xfId="0" applyFont="1" applyFill="1" applyBorder="1" applyAlignment="1" quotePrefix="1">
      <alignment horizontal="center" vertical="center" shrinkToFit="1"/>
    </xf>
    <xf numFmtId="0" fontId="1"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cellXfs>
  <cellStyles count="1882">
    <cellStyle name="Normal" xfId="0"/>
    <cellStyle name="Currency [0]" xfId="15"/>
    <cellStyle name="20% - 强调文字颜色 3" xfId="16"/>
    <cellStyle name="常规 2 3 2 2 7" xfId="17"/>
    <cellStyle name="常规 2 2 2 2 2 3 3" xfId="18"/>
    <cellStyle name="常规 2 5 2 4 3" xfId="19"/>
    <cellStyle name="常规 2 2 2 5 3 2" xfId="20"/>
    <cellStyle name="输入" xfId="21"/>
    <cellStyle name="Currency" xfId="22"/>
    <cellStyle name="常规 2 2 2 6 4" xfId="23"/>
    <cellStyle name="常规 2 11" xfId="24"/>
    <cellStyle name="常规 2 6 3 2 2 3" xfId="25"/>
    <cellStyle name="Comma [0]" xfId="26"/>
    <cellStyle name="常规 2 2 2 3 3 6" xfId="27"/>
    <cellStyle name="常规 2 2 2 3 3 2 4" xfId="28"/>
    <cellStyle name="常规 2 5 2 2 2 3 2" xfId="29"/>
    <cellStyle name="常规 2 3 2 2 4 5" xfId="30"/>
    <cellStyle name="差" xfId="31"/>
    <cellStyle name="常规 2 2 2 3 4 3 2" xfId="32"/>
    <cellStyle name="Comma" xfId="33"/>
    <cellStyle name="常规 2 2 2 2 2 2 6" xfId="34"/>
    <cellStyle name="常规 2 3 2 3 2 2 4" xfId="35"/>
    <cellStyle name="常规 2 3 5 2 3 3" xfId="36"/>
    <cellStyle name="常规 2 2 2 4 4 4" xfId="37"/>
    <cellStyle name="常规 2 2 2 4 8" xfId="38"/>
    <cellStyle name="40% - 强调文字颜色 3" xfId="39"/>
    <cellStyle name="常规 2 3 4 5 4" xfId="40"/>
    <cellStyle name="60% - 强调文字颜色 3" xfId="41"/>
    <cellStyle name="常规 2 2 2 3 3 4 4" xfId="42"/>
    <cellStyle name="Hyperlink" xfId="43"/>
    <cellStyle name="常规 2 2 2 3 3 2 2 4" xfId="44"/>
    <cellStyle name="常规 2 2 2 3 2 5 4" xfId="45"/>
    <cellStyle name="常规 2 2 2 2 2 2 2 2 2 2" xfId="46"/>
    <cellStyle name="Percent" xfId="47"/>
    <cellStyle name="常规 2 2 2 6 2 3 2" xfId="48"/>
    <cellStyle name="常规 2 2 2 2 3 3 2 3" xfId="49"/>
    <cellStyle name="Followed Hyperlink" xfId="50"/>
    <cellStyle name="常规 2 3 5 2 2" xfId="51"/>
    <cellStyle name="常规 2 2 2 4 2 4 2 4" xfId="52"/>
    <cellStyle name="注释" xfId="53"/>
    <cellStyle name="60% - 强调文字颜色 2" xfId="54"/>
    <cellStyle name="常规 2 2 2 4 2 3 4" xfId="55"/>
    <cellStyle name="标题 4" xfId="56"/>
    <cellStyle name="常规 2 4 3 3 2 5" xfId="57"/>
    <cellStyle name="常规 2 2 2 4 3 6" xfId="58"/>
    <cellStyle name="常规 2 2 2 3 4 2 4" xfId="59"/>
    <cellStyle name="警告文本" xfId="60"/>
    <cellStyle name="常规 2 3 3 3 2 2 2 2" xfId="61"/>
    <cellStyle name="常规 2 2 2 4 2 3" xfId="62"/>
    <cellStyle name="标题" xfId="63"/>
    <cellStyle name="解释性文本" xfId="64"/>
    <cellStyle name="标题 1" xfId="65"/>
    <cellStyle name="常规 2 4 3 3 2 2" xfId="66"/>
    <cellStyle name="常规 2 5 2 2 6" xfId="67"/>
    <cellStyle name="常规 2 2 2 4 2 3 2" xfId="68"/>
    <cellStyle name="标题 2" xfId="69"/>
    <cellStyle name="常规 2 4 3 3 2 3" xfId="70"/>
    <cellStyle name="60% - 强调文字颜色 1" xfId="71"/>
    <cellStyle name="常规 2 5 2 2 7" xfId="72"/>
    <cellStyle name="常规 2 2 2 4 2 3 3" xfId="73"/>
    <cellStyle name="标题 3" xfId="74"/>
    <cellStyle name="常规 2 4 3 3 2 4" xfId="75"/>
    <cellStyle name="60% - 强调文字颜色 4" xfId="76"/>
    <cellStyle name="常规 2 2 2 2 2 3" xfId="77"/>
    <cellStyle name="输出" xfId="78"/>
    <cellStyle name="计算" xfId="79"/>
    <cellStyle name="检查单元格" xfId="80"/>
    <cellStyle name="常规 2 2 2 4 5 4" xfId="81"/>
    <cellStyle name="常规 2 2 2 3 3 3 2 2" xfId="82"/>
    <cellStyle name="常规 2 3 2 3 2 3 4" xfId="83"/>
    <cellStyle name="常规 2 2 2 2 2 3 6" xfId="84"/>
    <cellStyle name="20% - 强调文字颜色 6" xfId="85"/>
    <cellStyle name="常规 2 3 2 2 3 2 2 3" xfId="86"/>
    <cellStyle name="强调文字颜色 2" xfId="87"/>
    <cellStyle name="常规 2 2 2 5" xfId="88"/>
    <cellStyle name="常规 2 2 2 4 3 3 3" xfId="89"/>
    <cellStyle name="常规 2 2 3 3 4 5" xfId="90"/>
    <cellStyle name="常规 2 2 2 4 2 2 3 2" xfId="91"/>
    <cellStyle name="链接单元格" xfId="92"/>
    <cellStyle name="常规 2 3 5 2 2 2 3" xfId="93"/>
    <cellStyle name="常规 2 5 3 3 5" xfId="94"/>
    <cellStyle name="常规 2 2 4 2 2 2 2 2" xfId="95"/>
    <cellStyle name="常规 2 2 2 6 2 4" xfId="96"/>
    <cellStyle name="汇总" xfId="97"/>
    <cellStyle name="好" xfId="98"/>
    <cellStyle name="常规 2 5 2 2 2 4" xfId="99"/>
    <cellStyle name="适中" xfId="100"/>
    <cellStyle name="常规 2 2 2 2 2 3 3 3" xfId="101"/>
    <cellStyle name="常规 2 2 2 4 5 3" xfId="102"/>
    <cellStyle name="常规 2 3 2 3 2 3 3" xfId="103"/>
    <cellStyle name="常规 2 2 2 2 2 3 5" xfId="104"/>
    <cellStyle name="20% - 强调文字颜色 5" xfId="105"/>
    <cellStyle name="常规 2 3 2 2 3 2 2 2" xfId="106"/>
    <cellStyle name="强调文字颜色 1" xfId="107"/>
    <cellStyle name="常规 2 4 3 5 4" xfId="108"/>
    <cellStyle name="常规 2 2 2 4" xfId="109"/>
    <cellStyle name="20% - 强调文字颜色 1" xfId="110"/>
    <cellStyle name="常规 2 2 2 4 6" xfId="111"/>
    <cellStyle name="40% - 强调文字颜色 1" xfId="112"/>
    <cellStyle name="常规 2 6 8" xfId="113"/>
    <cellStyle name="常规 2 3 4 5 2" xfId="114"/>
    <cellStyle name="常规 2 3 2 2 6" xfId="115"/>
    <cellStyle name="常规 2 2 2 2 2 3 2" xfId="116"/>
    <cellStyle name="20% - 强调文字颜色 2" xfId="117"/>
    <cellStyle name="常规 2 2 2 4 7" xfId="118"/>
    <cellStyle name="40% - 强调文字颜色 2" xfId="119"/>
    <cellStyle name="常规 2 3 4 5 3" xfId="120"/>
    <cellStyle name="强调文字颜色 3" xfId="121"/>
    <cellStyle name="常规 2 2 2 6" xfId="122"/>
    <cellStyle name="强调文字颜色 4" xfId="123"/>
    <cellStyle name="常规 2 2 2 7" xfId="124"/>
    <cellStyle name="常规 2 2 2 4 5 2" xfId="125"/>
    <cellStyle name="常规 2 3 2 3 2 3 2" xfId="126"/>
    <cellStyle name="常规 2 3 2 2 8" xfId="127"/>
    <cellStyle name="常规 2 2 2 2 2 3 4" xfId="128"/>
    <cellStyle name="20% - 强调文字颜色 4" xfId="129"/>
    <cellStyle name="40% - 强调文字颜色 4" xfId="130"/>
    <cellStyle name="强调文字颜色 5" xfId="131"/>
    <cellStyle name="常规 2 2 2 8" xfId="132"/>
    <cellStyle name="40% - 强调文字颜色 5" xfId="133"/>
    <cellStyle name="60% - 强调文字颜色 5" xfId="134"/>
    <cellStyle name="强调文字颜色 6" xfId="135"/>
    <cellStyle name="常规 2 2 2 9" xfId="136"/>
    <cellStyle name="40% - 强调文字颜色 6" xfId="137"/>
    <cellStyle name="常规 2 2 2 2 3 2 2" xfId="138"/>
    <cellStyle name="60% - 强调文字颜色 6" xfId="139"/>
    <cellStyle name="常规 2 2 2 6 6" xfId="140"/>
    <cellStyle name="常规 2 13" xfId="141"/>
    <cellStyle name="常规 2 2 12" xfId="142"/>
    <cellStyle name="常规 2 5 3 4 5" xfId="143"/>
    <cellStyle name="常规 2 2 4 2 2 2 3 2" xfId="144"/>
    <cellStyle name="常规 2 2 2 6 3 4" xfId="145"/>
    <cellStyle name="常规 2 10 4" xfId="146"/>
    <cellStyle name="常规 2 4 3 5" xfId="147"/>
    <cellStyle name="常规 2 2 2" xfId="148"/>
    <cellStyle name="常规 2 2 2 3 2 4 2 3" xfId="149"/>
    <cellStyle name="常规 2 2 6 3 2 5" xfId="150"/>
    <cellStyle name="常规 2 2" xfId="151"/>
    <cellStyle name="常规 2 2 2 3 2 2 2 3 3" xfId="152"/>
    <cellStyle name="常规 2 3 3 3 4 2 4" xfId="153"/>
    <cellStyle name="常规 10" xfId="154"/>
    <cellStyle name="常规 2 10" xfId="155"/>
    <cellStyle name="常规 2 2 2 6 3" xfId="156"/>
    <cellStyle name="常规 2 3 7 2" xfId="157"/>
    <cellStyle name="常规 2 2 2 3 2 2 2 3 4" xfId="158"/>
    <cellStyle name="常规 11" xfId="159"/>
    <cellStyle name="常规 2 2 2 3 2 7" xfId="160"/>
    <cellStyle name="常规 2" xfId="161"/>
    <cellStyle name="常规 2 2 10" xfId="162"/>
    <cellStyle name="常规 2 5 3 4 3" xfId="163"/>
    <cellStyle name="常规 2 10 2" xfId="164"/>
    <cellStyle name="常规 2 2 2 6 3 2" xfId="165"/>
    <cellStyle name="常规 2 2 11" xfId="166"/>
    <cellStyle name="常规 2 5 3 4 4" xfId="167"/>
    <cellStyle name="常规 2 10 3" xfId="168"/>
    <cellStyle name="常规 2 2 2 6 3 3" xfId="169"/>
    <cellStyle name="常规 2 2 2 6 5" xfId="170"/>
    <cellStyle name="常规 2 12" xfId="171"/>
    <cellStyle name="常规 2 2 2 6 7" xfId="172"/>
    <cellStyle name="常规 2 14" xfId="173"/>
    <cellStyle name="常规 2 2 2 3 2 3 2 3" xfId="174"/>
    <cellStyle name="常规 2 3 4 2 4 4" xfId="175"/>
    <cellStyle name="常规 2 3 2 2 2 3 5" xfId="176"/>
    <cellStyle name="常规 2 2 2 10" xfId="177"/>
    <cellStyle name="常规 2 2 2 3 2 3 2 4" xfId="178"/>
    <cellStyle name="常规 2 3 4 2 4 5" xfId="179"/>
    <cellStyle name="常规 2 2 2 11" xfId="180"/>
    <cellStyle name="常规 2 2 2 3 2 3 2 5" xfId="181"/>
    <cellStyle name="常规 2 2 2 12" xfId="182"/>
    <cellStyle name="常规 2 4 3 5 2" xfId="183"/>
    <cellStyle name="常规 2 2 2 2" xfId="184"/>
    <cellStyle name="常规 2 3 6 2 3 2" xfId="185"/>
    <cellStyle name="常规 2 3 2 4 2 2 3" xfId="186"/>
    <cellStyle name="常规 2 2 2 3 2 2 5" xfId="187"/>
    <cellStyle name="常规 2 2 2 2 2" xfId="188"/>
    <cellStyle name="常规 2 2 2 2 3 7" xfId="189"/>
    <cellStyle name="常规 2 3 3 4 2 2 4" xfId="190"/>
    <cellStyle name="常规 2 2 2 2 2 2" xfId="191"/>
    <cellStyle name="常规 2 2 2 2 2 2 2" xfId="192"/>
    <cellStyle name="常规 2 2 2 2 2 2 2 2" xfId="193"/>
    <cellStyle name="常规 2 2 2 2 2 2 2 2 2" xfId="194"/>
    <cellStyle name="常规 2 2 2 5 2" xfId="195"/>
    <cellStyle name="常规 2 2 2 2 2 2 2 2 2 3" xfId="196"/>
    <cellStyle name="常规 2 2 2 5 3" xfId="197"/>
    <cellStyle name="常规 2 2 2 2 2 2 2 2 2 4" xfId="198"/>
    <cellStyle name="常规 2 2 2 2 2 2 2 2 3" xfId="199"/>
    <cellStyle name="常规 2 2 2 2 2 2 2 2 4" xfId="200"/>
    <cellStyle name="常规 2 2 2 3 2 3 2 2 2" xfId="201"/>
    <cellStyle name="常规 2 2 2 2 2 2 2 2 5" xfId="202"/>
    <cellStyle name="常规 2 2 2 3 2 3 2 2 3" xfId="203"/>
    <cellStyle name="常规 2 7 3 3 2" xfId="204"/>
    <cellStyle name="常规 2 2 2 2 2 2 2 3" xfId="205"/>
    <cellStyle name="常规 2 2 2 2 3 2 2 4" xfId="206"/>
    <cellStyle name="常规 2 2 2 2 2 2 2 3 2" xfId="207"/>
    <cellStyle name="常规 2 2 2 2 3 2 2 5" xfId="208"/>
    <cellStyle name="常规 2 2 2 2 2 2 2 3 3" xfId="209"/>
    <cellStyle name="常规 2 2 2 2 2 2 2 3 4" xfId="210"/>
    <cellStyle name="常规 2 7 3 3 3" xfId="211"/>
    <cellStyle name="常规 2 2 3 2 3 2 2 2" xfId="212"/>
    <cellStyle name="常规 2 2 2 2 2 2 2 4" xfId="213"/>
    <cellStyle name="常规 2 7 3 3 4" xfId="214"/>
    <cellStyle name="常规 2 2 3 2 3 2 2 3" xfId="215"/>
    <cellStyle name="常规 2 2 2 2 2 2 2 5" xfId="216"/>
    <cellStyle name="常规 2 2 2 3 2 2 2 3 2" xfId="217"/>
    <cellStyle name="常规 2 2 3 2 3 2 2 4" xfId="218"/>
    <cellStyle name="常规 2 2 2 2 2 2 2 6" xfId="219"/>
    <cellStyle name="常规 2 2 2 2 2 2 3" xfId="220"/>
    <cellStyle name="常规 2 2 2 2 2 2 3 2" xfId="221"/>
    <cellStyle name="常规 2 5 3 3 3 3" xfId="222"/>
    <cellStyle name="常规 2 3 3 2 2 2 3 2" xfId="223"/>
    <cellStyle name="常规 2 2 2 6 2 2 3" xfId="224"/>
    <cellStyle name="常规 2 2 2 2 2 2 3 2 2" xfId="225"/>
    <cellStyle name="常规 2 5 3 3 3 4" xfId="226"/>
    <cellStyle name="常规 2 3 3 2 2 2 3 3" xfId="227"/>
    <cellStyle name="常规 2 2 2 6 2 2 4" xfId="228"/>
    <cellStyle name="常规 2 2 2 2 2 2 3 2 3" xfId="229"/>
    <cellStyle name="常规 2 3 3 2 2 2 3 4" xfId="230"/>
    <cellStyle name="常规 2 2 2 6 2 2 5" xfId="231"/>
    <cellStyle name="常规 2 2 2 2 2 2 3 2 4" xfId="232"/>
    <cellStyle name="常规 2 2 2 2 2 2 3 3" xfId="233"/>
    <cellStyle name="常规 2 2 2 2 2 2 3 4" xfId="234"/>
    <cellStyle name="常规 2 2 2 2 2 2 3 5" xfId="235"/>
    <cellStyle name="常规 2 2 2 4 4 2" xfId="236"/>
    <cellStyle name="常规 2 3 2 3 2 2 2" xfId="237"/>
    <cellStyle name="常规 2 2 2 2 2 2 4" xfId="238"/>
    <cellStyle name="常规 2 2 2 4 4 2 2" xfId="239"/>
    <cellStyle name="常规 2 2 2 2 2 8" xfId="240"/>
    <cellStyle name="常规 2 3 2 3 2 2 2 2" xfId="241"/>
    <cellStyle name="常规 2 2 2 2 2 2 4 2" xfId="242"/>
    <cellStyle name="常规 2 2 2 4 4 2 3" xfId="243"/>
    <cellStyle name="常规 2 3 6" xfId="244"/>
    <cellStyle name="常规 2 2 2 4 2 3 2 2" xfId="245"/>
    <cellStyle name="常规 2 3 2 3 2 2 2 3" xfId="246"/>
    <cellStyle name="常规 2 2 2 2 2 2 4 3" xfId="247"/>
    <cellStyle name="常规 2 2 2 4 4 2 4" xfId="248"/>
    <cellStyle name="常规 2 3 7" xfId="249"/>
    <cellStyle name="常规 2 2 2 4 2 3 2 3" xfId="250"/>
    <cellStyle name="常规 2 3 3 3 3 2 2 2" xfId="251"/>
    <cellStyle name="常规 2 3 2 3 2 2 2 4" xfId="252"/>
    <cellStyle name="常规 2 2 2 2 2 2 4 4" xfId="253"/>
    <cellStyle name="常规 2 2 2 4 4 3" xfId="254"/>
    <cellStyle name="常规 2 3 5 2 3 2" xfId="255"/>
    <cellStyle name="常规 2 3 2 3 2 2 3" xfId="256"/>
    <cellStyle name="常规 2 2 2 2 2 2 5" xfId="257"/>
    <cellStyle name="常规 2 2 2 4 4 5" xfId="258"/>
    <cellStyle name="常规 2 2 2 3 4 3 3" xfId="259"/>
    <cellStyle name="常规 2 3 5 2 3 4" xfId="260"/>
    <cellStyle name="常规 2 3 2 3 2 2 5" xfId="261"/>
    <cellStyle name="常规 2 2 2 2 2 2 7" xfId="262"/>
    <cellStyle name="常规 2 2 2 2 2 3 2 2" xfId="263"/>
    <cellStyle name="常规 2 2 2 2 2 3 2 2 2" xfId="264"/>
    <cellStyle name="常规 2 2 2 3 2 2 3 3" xfId="265"/>
    <cellStyle name="常规 2 2 2 2 3 5 3" xfId="266"/>
    <cellStyle name="常规 2 2 2 2 2 3 2 2 3" xfId="267"/>
    <cellStyle name="常规 2 2 2 3 2 2 3 4" xfId="268"/>
    <cellStyle name="常规 2 2 2 2 3 5 4" xfId="269"/>
    <cellStyle name="常规 2 2 2 2 2 3 2 2 4" xfId="270"/>
    <cellStyle name="常规 2 2 2 3 2 2 3 5" xfId="271"/>
    <cellStyle name="常规 2 2 2 5 2 3 2" xfId="272"/>
    <cellStyle name="常规 2 2 2 2 2 3 2 3" xfId="273"/>
    <cellStyle name="常规 2 2 2 5 2 3 3" xfId="274"/>
    <cellStyle name="常规 2 2 2 2 2 3 2 4" xfId="275"/>
    <cellStyle name="常规 2 2 2 5 2 3 4" xfId="276"/>
    <cellStyle name="常规 2 2 2 2 2 3 2 5" xfId="277"/>
    <cellStyle name="常规 2 2 2 2 2 3 3 2" xfId="278"/>
    <cellStyle name="常规 2 2 2 2 2 3 3 4" xfId="279"/>
    <cellStyle name="常规 2 2 2 2 2 4" xfId="280"/>
    <cellStyle name="常规 2 3 2 3 6" xfId="281"/>
    <cellStyle name="常规 2 2 2 2 2 4 2" xfId="282"/>
    <cellStyle name="常规 2 2 2 2 2 4 2 2" xfId="283"/>
    <cellStyle name="常规 2 2 2 5 3 3 2" xfId="284"/>
    <cellStyle name="常规 2 2 2 2 2 4 2 3" xfId="285"/>
    <cellStyle name="常规 2 2 2 5 3 3 3" xfId="286"/>
    <cellStyle name="常规 2 2 2 4 2 2 2 2 2" xfId="287"/>
    <cellStyle name="常规 2 2 2 2 2 4 2 4" xfId="288"/>
    <cellStyle name="常规 2 3 2 3 7" xfId="289"/>
    <cellStyle name="常规 2 2 2 2 2 4 3" xfId="290"/>
    <cellStyle name="常规 2 3 2 3 8" xfId="291"/>
    <cellStyle name="常规 2 2 2 2 2 4 4" xfId="292"/>
    <cellStyle name="常规 2 2 2 2 2 4 5" xfId="293"/>
    <cellStyle name="常规 2 2 2 2 2 5" xfId="294"/>
    <cellStyle name="常规 2 3 2 4 6" xfId="295"/>
    <cellStyle name="常规 2 2 2 2 2 5 2" xfId="296"/>
    <cellStyle name="常规 2 2 2 2 2 5 3" xfId="297"/>
    <cellStyle name="常规 2 2 2 2 2 5 4" xfId="298"/>
    <cellStyle name="常规 2 2 2 2 2 6" xfId="299"/>
    <cellStyle name="常规 2 2 2 2 2 7" xfId="300"/>
    <cellStyle name="常规 2 3 6 2 3 3" xfId="301"/>
    <cellStyle name="常规 2 3 2 4 2 2 4" xfId="302"/>
    <cellStyle name="常规 2 2 2 3 2 2 6" xfId="303"/>
    <cellStyle name="常规 2 2 2 2 3" xfId="304"/>
    <cellStyle name="常规 2 2 2 2 3 8" xfId="305"/>
    <cellStyle name="常规 2 2 2 2 3 2" xfId="306"/>
    <cellStyle name="常规 2 2 2 2 3 2 2 2" xfId="307"/>
    <cellStyle name="常规 2 2 2 2 3 2 2 2 2" xfId="308"/>
    <cellStyle name="常规 2 2 2 3 4 6" xfId="309"/>
    <cellStyle name="常规 2 2 2 3 3 3 4" xfId="310"/>
    <cellStyle name="常规 2 2 2 3 3 3 5" xfId="311"/>
    <cellStyle name="常规 2 2 3 3 2" xfId="312"/>
    <cellStyle name="常规 2 2 2 2 3 2 2 2 3" xfId="313"/>
    <cellStyle name="常规 2 2 2 3 3 3 6" xfId="314"/>
    <cellStyle name="常规 2 2 3 3 3" xfId="315"/>
    <cellStyle name="常规 2 2 2 2 3 2 2 2 4" xfId="316"/>
    <cellStyle name="常规 2 2 2 3 3 3 2 2 2" xfId="317"/>
    <cellStyle name="常规 2 2 2 2 3 2 2 3" xfId="318"/>
    <cellStyle name="常规 2 2 2 2 3 2 3" xfId="319"/>
    <cellStyle name="常规 2 2 2 2 3 2 3 2" xfId="320"/>
    <cellStyle name="常规 2 2 2 2 3 2 3 3" xfId="321"/>
    <cellStyle name="常规 2 2 2 2 3 2 3 4" xfId="322"/>
    <cellStyle name="常规 2 6 2 2 2 3" xfId="323"/>
    <cellStyle name="常规 2 5 2 5 3" xfId="324"/>
    <cellStyle name="常规 2 2 2 5 4 2" xfId="325"/>
    <cellStyle name="常规 2 3 2 3 3 2 2" xfId="326"/>
    <cellStyle name="常规 2 2 2 2 3 2 4" xfId="327"/>
    <cellStyle name="常规 2 6 2 2 2 4" xfId="328"/>
    <cellStyle name="常规 2 5 2 5 4" xfId="329"/>
    <cellStyle name="常规 2 2 2 5 4 3" xfId="330"/>
    <cellStyle name="常规 2 3 5 3 3 2" xfId="331"/>
    <cellStyle name="常规 2 3 2 3 3 2 3" xfId="332"/>
    <cellStyle name="常规 2 2 2 2 3 2 5" xfId="333"/>
    <cellStyle name="常规 2 2 2 5 4 4" xfId="334"/>
    <cellStyle name="常规 2 3 5 3 3 3" xfId="335"/>
    <cellStyle name="常规 2 3 2 3 3 2 4" xfId="336"/>
    <cellStyle name="常规 2 2 2 2 3 2 6" xfId="337"/>
    <cellStyle name="常规 2 2 2 2 3 3" xfId="338"/>
    <cellStyle name="常规 2 3 3 2 6" xfId="339"/>
    <cellStyle name="常规 2 2 2 2 3 3 2" xfId="340"/>
    <cellStyle name="常规 2 2 2 2 3 3 2 2" xfId="341"/>
    <cellStyle name="常规 2 2 2 4 3 3 4" xfId="342"/>
    <cellStyle name="常规 2 2 2 2 3 3 2 2 2" xfId="343"/>
    <cellStyle name="常规 2 2 2 4 2 2 3 3" xfId="344"/>
    <cellStyle name="常规 2 3 3 3 2" xfId="345"/>
    <cellStyle name="常规 2 2 2 2 3 3 2 2 3" xfId="346"/>
    <cellStyle name="常规 2 2 2 4 2 2 3 4" xfId="347"/>
    <cellStyle name="常规 2 3 3 3 3" xfId="348"/>
    <cellStyle name="常规 2 2 2 2 3 3 2 2 4" xfId="349"/>
    <cellStyle name="常规 2 2 2 6 2 3 3" xfId="350"/>
    <cellStyle name="常规 2 2 2 2 3 3 2 4" xfId="351"/>
    <cellStyle name="常规 2 2 2 6 2 3 4" xfId="352"/>
    <cellStyle name="常规 2 2 2 2 3 3 2 5" xfId="353"/>
    <cellStyle name="常规 2 3 3 2 7" xfId="354"/>
    <cellStyle name="常规 2 2 2 2 3 3 3" xfId="355"/>
    <cellStyle name="常规 2 2 2 2 3 3 3 2" xfId="356"/>
    <cellStyle name="常规 2 2 2 2 3 3 3 3" xfId="357"/>
    <cellStyle name="常规 2 2 2 2 3 3 3 4" xfId="358"/>
    <cellStyle name="常规 2 2 2 5 5 2" xfId="359"/>
    <cellStyle name="常规 2 3 3 2 8" xfId="360"/>
    <cellStyle name="常规 2 3 2 3 3 3 2" xfId="361"/>
    <cellStyle name="常规 2 2 2 2 3 3 4" xfId="362"/>
    <cellStyle name="常规 2 2 2 5 5 3" xfId="363"/>
    <cellStyle name="常规 2 3 2 3 3 3 3" xfId="364"/>
    <cellStyle name="常规 2 2 2 2 3 3 5" xfId="365"/>
    <cellStyle name="常规 2 2 2 5 5 4" xfId="366"/>
    <cellStyle name="常规 2 2 2 3 3 4 2 2" xfId="367"/>
    <cellStyle name="常规 2 2 2 3 3 2 2 2 2" xfId="368"/>
    <cellStyle name="常规 2 3 2 3 3 3 4" xfId="369"/>
    <cellStyle name="常规 2 2 2 2 3 3 6" xfId="370"/>
    <cellStyle name="常规 2 2 2 3 2 2 2" xfId="371"/>
    <cellStyle name="常规 2 2 2 2 3 4" xfId="372"/>
    <cellStyle name="常规 2 2 2 3 2 2 2 2" xfId="373"/>
    <cellStyle name="常规 2 3 3 3 6" xfId="374"/>
    <cellStyle name="常规 2 2 2 2 3 4 2" xfId="375"/>
    <cellStyle name="常规 2 2 2 3 2 2 2 2 2" xfId="376"/>
    <cellStyle name="常规 2 2 2 2 3 4 2 2" xfId="377"/>
    <cellStyle name="常规 2 2 2 6 3 3 2" xfId="378"/>
    <cellStyle name="常规 2 2 2 3 2 2 2 2 3" xfId="379"/>
    <cellStyle name="常规 2 2 2 2 3 4 2 3" xfId="380"/>
    <cellStyle name="常规 2 2 2 6 3 3 3" xfId="381"/>
    <cellStyle name="常规 2 3 6 2" xfId="382"/>
    <cellStyle name="常规 2 2 2 3 2 2 2 2 4" xfId="383"/>
    <cellStyle name="常规 2 2 2 4 2 3 2 2 2" xfId="384"/>
    <cellStyle name="常规 2 2 2 2 3 4 2 4" xfId="385"/>
    <cellStyle name="常规 2 2 2 3 2 2 2 3" xfId="386"/>
    <cellStyle name="常规 2 3 3 3 7" xfId="387"/>
    <cellStyle name="常规 2 2 2 2 3 4 3" xfId="388"/>
    <cellStyle name="常规 2 2 3 3 3 2 2 2" xfId="389"/>
    <cellStyle name="常规 2 2 2 3 2 2 2 4" xfId="390"/>
    <cellStyle name="常规 2 3 3 3 8" xfId="391"/>
    <cellStyle name="常规 2 2 2 2 3 4 4" xfId="392"/>
    <cellStyle name="常规 2 2 3 3 3 2 2 3" xfId="393"/>
    <cellStyle name="常规 2 2 2 3 2 2 2 5" xfId="394"/>
    <cellStyle name="常规 2 2 2 2 3 4 5" xfId="395"/>
    <cellStyle name="常规 2 2 2 3 2 2 3" xfId="396"/>
    <cellStyle name="常规 2 2 2 2 3 5" xfId="397"/>
    <cellStyle name="常规 2 2 2 3 2 2 3 2" xfId="398"/>
    <cellStyle name="常规 2 3 3 4 6" xfId="399"/>
    <cellStyle name="常规 2 2 2 2 3 5 2" xfId="400"/>
    <cellStyle name="常规 2 3 2 4 2 2 2" xfId="401"/>
    <cellStyle name="常规 2 2 2 3 2 2 4" xfId="402"/>
    <cellStyle name="常规 2 2 2 2 3 6" xfId="403"/>
    <cellStyle name="常规 2 4 6" xfId="404"/>
    <cellStyle name="常规 2 2 2 4 2 3 3 2" xfId="405"/>
    <cellStyle name="常规 2 3 6 2 3 4" xfId="406"/>
    <cellStyle name="常规 2 2 2 3 2 2 7" xfId="407"/>
    <cellStyle name="常规 2 2 2 2 4" xfId="408"/>
    <cellStyle name="常规 2 4 6 2" xfId="409"/>
    <cellStyle name="常规 2 2 2 3 2 2 3 2 4" xfId="410"/>
    <cellStyle name="常规 2 2 2 2 4 2" xfId="411"/>
    <cellStyle name="常规 2 2 2 2 4 2 2" xfId="412"/>
    <cellStyle name="常规 2 2 2 2 4 2 2 2" xfId="413"/>
    <cellStyle name="常规 2 2 2 3 2 2 4 2" xfId="414"/>
    <cellStyle name="常规 2 2 2 2 4 2 2 3" xfId="415"/>
    <cellStyle name="常规 2 2 2 3 2 2 4 3" xfId="416"/>
    <cellStyle name="常规 2 2 2 2 4 2 2 4" xfId="417"/>
    <cellStyle name="常规 2 2 2 2 4 2 3" xfId="418"/>
    <cellStyle name="常规 2 3 2 3 4 2 2" xfId="419"/>
    <cellStyle name="常规 2 2 2 2 4 2 4" xfId="420"/>
    <cellStyle name="常规 2 3 2 3 4 2 3" xfId="421"/>
    <cellStyle name="常规 2 2 2 2 4 2 5" xfId="422"/>
    <cellStyle name="常规 2 2 2 2 4 3" xfId="423"/>
    <cellStyle name="常规 2 3 4 2 6" xfId="424"/>
    <cellStyle name="常规 2 2 2 2 4 3 2" xfId="425"/>
    <cellStyle name="常规 2 3 4 2 7" xfId="426"/>
    <cellStyle name="常规 2 2 2 2 4 3 3" xfId="427"/>
    <cellStyle name="常规 2 3 4 2 8" xfId="428"/>
    <cellStyle name="常规 2 2 2 2 4 3 4" xfId="429"/>
    <cellStyle name="常规 2 4 2 2 6" xfId="430"/>
    <cellStyle name="常规 2 2 2 3 2 3 2" xfId="431"/>
    <cellStyle name="常规 2 2 2 2 4 4" xfId="432"/>
    <cellStyle name="常规 2 4 2 2 7" xfId="433"/>
    <cellStyle name="常规 2 2 2 3 2 3 3" xfId="434"/>
    <cellStyle name="常规 2 2 2 2 4 5" xfId="435"/>
    <cellStyle name="常规 2 2 2 3 2 3 4" xfId="436"/>
    <cellStyle name="常规 2 2 2 2 4 6" xfId="437"/>
    <cellStyle name="常规 2 4 7" xfId="438"/>
    <cellStyle name="常规 2 2 2 4 2 3 3 3" xfId="439"/>
    <cellStyle name="常规 2 2 2 2 5" xfId="440"/>
    <cellStyle name="常规 2 2 2 2 5 2" xfId="441"/>
    <cellStyle name="常规 2 2 2 2 6 3" xfId="442"/>
    <cellStyle name="常规 2 2 2 2 5 2 2" xfId="443"/>
    <cellStyle name="常规 2 2 2 3 2 5 2" xfId="444"/>
    <cellStyle name="常规 2 2 2 2 6 4" xfId="445"/>
    <cellStyle name="常规 2 2 2 2 5 2 3" xfId="446"/>
    <cellStyle name="常规 2 2 2 3 2 5 3" xfId="447"/>
    <cellStyle name="常规 2 2 2 2 5 2 4" xfId="448"/>
    <cellStyle name="常规 2 2 2 2 5 3" xfId="449"/>
    <cellStyle name="常规 2 4 2 3 6" xfId="450"/>
    <cellStyle name="常规 2 2 2 3 2 4 2" xfId="451"/>
    <cellStyle name="常规 2 2 2 2 5 4" xfId="452"/>
    <cellStyle name="常规 2 2 2 3 2 4 3" xfId="453"/>
    <cellStyle name="常规 2 2 2 2 5 5" xfId="454"/>
    <cellStyle name="常规 2 4 8" xfId="455"/>
    <cellStyle name="常规 2 3 4 3 2" xfId="456"/>
    <cellStyle name="常规 2 2 2 4 2 3 3 4" xfId="457"/>
    <cellStyle name="常规 2 2 2 2 6" xfId="458"/>
    <cellStyle name="常规 2 2 2 2 6 2" xfId="459"/>
    <cellStyle name="常规 2 2 2 2 7" xfId="460"/>
    <cellStyle name="常规 2 3 2 2 2 3 2" xfId="461"/>
    <cellStyle name="常规 2 2 2 2 8" xfId="462"/>
    <cellStyle name="常规 2 3 4 2 4 2" xfId="463"/>
    <cellStyle name="常规 2 3 2 2 2 3 3" xfId="464"/>
    <cellStyle name="常规 2 2 2 2 9" xfId="465"/>
    <cellStyle name="常规 2 4 3 5 3" xfId="466"/>
    <cellStyle name="常规 2 2 2 3" xfId="467"/>
    <cellStyle name="常规 2 2 2 3 2 3 5" xfId="468"/>
    <cellStyle name="常规 2 2 2 3 2" xfId="469"/>
    <cellStyle name="常规 2 2 2 3 2 2" xfId="470"/>
    <cellStyle name="常规 2 2 2 3 2 2 2 2 2 2" xfId="471"/>
    <cellStyle name="常规 2 2 2 5 3 3 4" xfId="472"/>
    <cellStyle name="常规 2 2 2 4 2 2 2 2 3" xfId="473"/>
    <cellStyle name="常规 2 2 2 4 2 2 2 2 4" xfId="474"/>
    <cellStyle name="常规 2 2 2 3 2 2 2 2 2 3" xfId="475"/>
    <cellStyle name="常规 2 2 2 3 2 2 2 2 2 4" xfId="476"/>
    <cellStyle name="常规 2 3 6 3" xfId="477"/>
    <cellStyle name="常规 2 2 2 3 2 2 2 2 5" xfId="478"/>
    <cellStyle name="常规 2 2 2 4 2 3 2 2 3" xfId="479"/>
    <cellStyle name="常规 2 2 3 3 3 2 2 4" xfId="480"/>
    <cellStyle name="常规 2 2 2 3 2 2 2 6" xfId="481"/>
    <cellStyle name="常规 2 2 2 5 2 2 5" xfId="482"/>
    <cellStyle name="常规 2 2 2 3 2 2 3 2 2" xfId="483"/>
    <cellStyle name="常规 2 2 2 3 2 2 3 2 3" xfId="484"/>
    <cellStyle name="常规 2 2 2 3 2 2 4 4" xfId="485"/>
    <cellStyle name="常规 2 2 2 3 2 3" xfId="486"/>
    <cellStyle name="常规 2 2 2 3 2 3 2 2" xfId="487"/>
    <cellStyle name="常规 2 2 2 3 2 3 2 2 4" xfId="488"/>
    <cellStyle name="常规 2 2 2 3 2 3 3 2" xfId="489"/>
    <cellStyle name="常规 2 2 2 3 2 3 3 3" xfId="490"/>
    <cellStyle name="常规 2 2 2 3 2 3 3 4" xfId="491"/>
    <cellStyle name="常规 2 2 2 3 3" xfId="492"/>
    <cellStyle name="常规 2 2 2 3 2 3 6" xfId="493"/>
    <cellStyle name="常规 2 2 2 3 2 4" xfId="494"/>
    <cellStyle name="常规 2 2 2 3 2 4 2 2" xfId="495"/>
    <cellStyle name="常规 2 2 2 3 2 4 2 4" xfId="496"/>
    <cellStyle name="常规 2 2 2 3 2 4 4" xfId="497"/>
    <cellStyle name="常规 2 2 2 4 2" xfId="498"/>
    <cellStyle name="常规 2 2 2 3 2 4 5" xfId="499"/>
    <cellStyle name="常规 2 2 2 3 2 5" xfId="500"/>
    <cellStyle name="常规 2 2 2 3 2 6" xfId="501"/>
    <cellStyle name="常规 2 2 2 3 2 8" xfId="502"/>
    <cellStyle name="常规 2 2 2 3 3 2" xfId="503"/>
    <cellStyle name="常规 2 2 2 3 3 4" xfId="504"/>
    <cellStyle name="常规 2 2 2 3 3 2 2" xfId="505"/>
    <cellStyle name="常规 2 2 2 3 5 4" xfId="506"/>
    <cellStyle name="常规 2 4 3 3 6" xfId="507"/>
    <cellStyle name="常规 2 2 2 3 3 4 2" xfId="508"/>
    <cellStyle name="常规 2 2 2 3 3 2 2 2" xfId="509"/>
    <cellStyle name="常规 2 2 2 3 3 4 2 3" xfId="510"/>
    <cellStyle name="常规 2 2 2 3 3 2 2 2 3" xfId="511"/>
    <cellStyle name="常规 2 2 2 3 3 4 2 4" xfId="512"/>
    <cellStyle name="常规 2 2 2 3 3 2 2 2 4" xfId="513"/>
    <cellStyle name="常规 2 2 2 3 5 5" xfId="514"/>
    <cellStyle name="常规 2 2 2 3 3 4 3" xfId="515"/>
    <cellStyle name="常规 2 2 2 3 3 2 2 3" xfId="516"/>
    <cellStyle name="常规 2 2 2 3 3 4 5" xfId="517"/>
    <cellStyle name="常规 2 2 2 3 3 2 2 5" xfId="518"/>
    <cellStyle name="常规 2 2 2 3 3 5" xfId="519"/>
    <cellStyle name="常规 2 2 2 3 3 2 3" xfId="520"/>
    <cellStyle name="常规 2 2 2 3 6 4" xfId="521"/>
    <cellStyle name="常规 2 2 2 3 3 5 2" xfId="522"/>
    <cellStyle name="常规 2 2 2 3 3 2 3 2" xfId="523"/>
    <cellStyle name="常规 2 2 2 3 3 5 3" xfId="524"/>
    <cellStyle name="常规 2 2 2 3 3 2 3 3" xfId="525"/>
    <cellStyle name="常规 2 2 2 3 3 5 4" xfId="526"/>
    <cellStyle name="常规 2 2 2 3 3 2 3 4" xfId="527"/>
    <cellStyle name="常规 2 2 3 2 2" xfId="528"/>
    <cellStyle name="常规 2 2 2 3 3 7" xfId="529"/>
    <cellStyle name="常规 2 3 6 3 3 2" xfId="530"/>
    <cellStyle name="常规 2 2 2 3 3 2 5" xfId="531"/>
    <cellStyle name="常规 2 2 3 2 3" xfId="532"/>
    <cellStyle name="常规 2 2 2 3 3 8" xfId="533"/>
    <cellStyle name="常规 2 3 6 3 3 3" xfId="534"/>
    <cellStyle name="常规 2 2 2 3 3 2 6" xfId="535"/>
    <cellStyle name="常规 2 2 2 3 3 3" xfId="536"/>
    <cellStyle name="常规 2 2 2 3 4 4" xfId="537"/>
    <cellStyle name="常规 2 4 3 2 6" xfId="538"/>
    <cellStyle name="常规 2 2 2 3 3 3 2" xfId="539"/>
    <cellStyle name="常规 2 2 3 3 4" xfId="540"/>
    <cellStyle name="常规 2 2 2 3 3 3 2 2 3" xfId="541"/>
    <cellStyle name="常规 2 2 3 3 5" xfId="542"/>
    <cellStyle name="常规 2 2 2 3 3 3 2 2 4" xfId="543"/>
    <cellStyle name="常规 2 2 2 3 3 3 2 3" xfId="544"/>
    <cellStyle name="常规 2 2 2 3 3 3 2 4" xfId="545"/>
    <cellStyle name="常规 2 2 2 3 3 3 2 5" xfId="546"/>
    <cellStyle name="常规 2 2 2 3 4 5" xfId="547"/>
    <cellStyle name="常规 2 2 2 3 3 3 3" xfId="548"/>
    <cellStyle name="常规 2 2 2 3 3 3 3 2" xfId="549"/>
    <cellStyle name="常规 2 2 2 3 3 3 3 3" xfId="550"/>
    <cellStyle name="常规 2 2 2 3 3 3 3 4" xfId="551"/>
    <cellStyle name="常规 2 2 2 3 4" xfId="552"/>
    <cellStyle name="常规 2 2 2 3 4 2" xfId="553"/>
    <cellStyle name="常规 2 2 2 4 3 4" xfId="554"/>
    <cellStyle name="常规 2 2 2 3 4 2 2" xfId="555"/>
    <cellStyle name="常规 2 5 3 3 6" xfId="556"/>
    <cellStyle name="常规 2 2 4 2 2 2 2 3" xfId="557"/>
    <cellStyle name="常规 2 2 2 6 2 5" xfId="558"/>
    <cellStyle name="常规 2 2 2 3 4 2 2 2" xfId="559"/>
    <cellStyle name="常规 2 2 4 2 2 2 2 4" xfId="560"/>
    <cellStyle name="常规 2 2 2 6 2 6" xfId="561"/>
    <cellStyle name="常规 2 2 2 3 4 2 2 3" xfId="562"/>
    <cellStyle name="常规 2 2 2 3 4 2 2 4" xfId="563"/>
    <cellStyle name="常规 2 2 2 4 3 5" xfId="564"/>
    <cellStyle name="常规 2 2 2 3 4 2 3" xfId="565"/>
    <cellStyle name="常规 2 2 2 3 4 2 5" xfId="566"/>
    <cellStyle name="常规 2 2 2 3 4 3" xfId="567"/>
    <cellStyle name="常规 2 2 2 3 4 3 4" xfId="568"/>
    <cellStyle name="常规 2 2 2 3 5" xfId="569"/>
    <cellStyle name="常规 2 2 2 3 5 2" xfId="570"/>
    <cellStyle name="常规 2 5 2 4 5" xfId="571"/>
    <cellStyle name="常规 2 2 2 5 3 4" xfId="572"/>
    <cellStyle name="常规 2 2 2 3 5 2 2" xfId="573"/>
    <cellStyle name="常规 2 2 2 4 2 5 2" xfId="574"/>
    <cellStyle name="常规 2 2 2 5 3 5" xfId="575"/>
    <cellStyle name="常规 2 2 2 3 5 2 3" xfId="576"/>
    <cellStyle name="常规 2 2 2 4 2 5 3" xfId="577"/>
    <cellStyle name="常规 2 2 2 5 3 6" xfId="578"/>
    <cellStyle name="常规 2 2 2 3 5 2 4" xfId="579"/>
    <cellStyle name="常规 2 2 2 3 5 3" xfId="580"/>
    <cellStyle name="常规 2 2 2 3 6" xfId="581"/>
    <cellStyle name="常规 2 2 2 3 6 2" xfId="582"/>
    <cellStyle name="常规 2 2 2 3 6 3" xfId="583"/>
    <cellStyle name="常规 2 2 2 3 7" xfId="584"/>
    <cellStyle name="常规 2 3 2 2 2 4 2" xfId="585"/>
    <cellStyle name="常规 2 2 2 3 8" xfId="586"/>
    <cellStyle name="常规 2 3 4 2 5 2" xfId="587"/>
    <cellStyle name="常规 2 3 2 2 2 4 3" xfId="588"/>
    <cellStyle name="常规 2 2 2 3 9" xfId="589"/>
    <cellStyle name="常规 2 2 2 4 2 2" xfId="590"/>
    <cellStyle name="常规 2 2 2 4 2 2 2" xfId="591"/>
    <cellStyle name="常规 2 2 2 4 3 2 3" xfId="592"/>
    <cellStyle name="常规 2 2 3 3 3 5" xfId="593"/>
    <cellStyle name="常规 2 2 2 4 2 2 2 2" xfId="594"/>
    <cellStyle name="常规 2 2 2 4 3 2 4" xfId="595"/>
    <cellStyle name="常规 2 2 3 3 3 6" xfId="596"/>
    <cellStyle name="常规 2 2 2 4 2 2 2 3" xfId="597"/>
    <cellStyle name="常规 2 2 2 4 3 2 5" xfId="598"/>
    <cellStyle name="常规 2 3 3 2 2" xfId="599"/>
    <cellStyle name="常规 2 2 2 4 2 2 2 4" xfId="600"/>
    <cellStyle name="常规 2 3 3 2 3" xfId="601"/>
    <cellStyle name="常规 2 2 2 4 2 2 2 5" xfId="602"/>
    <cellStyle name="常规 2 2 2 4 2 2 3" xfId="603"/>
    <cellStyle name="常规 2 2 2 4 2 2 4" xfId="604"/>
    <cellStyle name="常规 2 2 2 4 2 2 5" xfId="605"/>
    <cellStyle name="常规 2 2 2 4 2 2 6" xfId="606"/>
    <cellStyle name="常规 2 3 6 4" xfId="607"/>
    <cellStyle name="常规 2 2 2 4 2 3 2 2 4" xfId="608"/>
    <cellStyle name="常规 2 3 8" xfId="609"/>
    <cellStyle name="常规 2 3 4 2 2" xfId="610"/>
    <cellStyle name="常规 2 2 2 4 2 3 2 4" xfId="611"/>
    <cellStyle name="常规 2 3 9" xfId="612"/>
    <cellStyle name="常规 2 3 4 2 3" xfId="613"/>
    <cellStyle name="常规 2 2 2 4 2 3 2 5" xfId="614"/>
    <cellStyle name="常规 2 2 2 4 2 3 5" xfId="615"/>
    <cellStyle name="常规 2 2 2 4 2 3 6" xfId="616"/>
    <cellStyle name="常规 2 2 2 4 2 4" xfId="617"/>
    <cellStyle name="常规 2 5 2 3 6" xfId="618"/>
    <cellStyle name="常规 2 2 2 4 2 4 2" xfId="619"/>
    <cellStyle name="常规 2 2 2 5 2 5" xfId="620"/>
    <cellStyle name="常规 2 2 2 4 2 4 2 2" xfId="621"/>
    <cellStyle name="常规 2 2 2 4 2 4 2 3" xfId="622"/>
    <cellStyle name="常规 2 2 2 4 2 4 3" xfId="623"/>
    <cellStyle name="常规 2 2 2 5 2 6" xfId="624"/>
    <cellStyle name="常规 2 2 2 6 2 2 2 2" xfId="625"/>
    <cellStyle name="常规 2 2 2 4 2 4 4" xfId="626"/>
    <cellStyle name="常规 2 2 2 6 2 2 2 3" xfId="627"/>
    <cellStyle name="常规 2 2 2 4 2 4 5" xfId="628"/>
    <cellStyle name="常规 2 2 2 4 2 5" xfId="629"/>
    <cellStyle name="常规 2 2 5 2 2" xfId="630"/>
    <cellStyle name="常规 2 2 2 4 2 5 4" xfId="631"/>
    <cellStyle name="常规 2 2 2 4 2 6" xfId="632"/>
    <cellStyle name="常规 2 2 2 4 2 7" xfId="633"/>
    <cellStyle name="常规 2 2 2 4 2 8" xfId="634"/>
    <cellStyle name="常规 2 2 2 4 3" xfId="635"/>
    <cellStyle name="常规 2 2 2 4 3 2" xfId="636"/>
    <cellStyle name="常规 2 2 2 4 3 2 2" xfId="637"/>
    <cellStyle name="常规 2 9" xfId="638"/>
    <cellStyle name="常规 2 2 2 5 3 2 3" xfId="639"/>
    <cellStyle name="常规 2 2 4 3 3 5" xfId="640"/>
    <cellStyle name="常规 2 2 2 4 3 2 2 2" xfId="641"/>
    <cellStyle name="常规 2 2 2 5 3 2 4" xfId="642"/>
    <cellStyle name="常规 2 2 4 3 3 6" xfId="643"/>
    <cellStyle name="常规 2 2 2 4 3 2 2 3" xfId="644"/>
    <cellStyle name="常规 2 2 2 5 3 2 5" xfId="645"/>
    <cellStyle name="常规 2 4 3 2 2" xfId="646"/>
    <cellStyle name="常规 2 2 2 4 3 2 2 4" xfId="647"/>
    <cellStyle name="常规 2 2 2 4 3 3" xfId="648"/>
    <cellStyle name="常规 2 5 3 2 6" xfId="649"/>
    <cellStyle name="常规 2 2 2 4 3 3 2" xfId="650"/>
    <cellStyle name="常规 2 2 2 4 4" xfId="651"/>
    <cellStyle name="常规 2 2 2 4 5" xfId="652"/>
    <cellStyle name="常规 2 5 2 3 3" xfId="653"/>
    <cellStyle name="常规 2 2 2 5 2 2" xfId="654"/>
    <cellStyle name="常规 2 5 2 3 3 2" xfId="655"/>
    <cellStyle name="常规 2 2 2 5 2 2 2" xfId="656"/>
    <cellStyle name="常规 2 4 2 2 3 2 4" xfId="657"/>
    <cellStyle name="常规 2 3 3 3 3 5" xfId="658"/>
    <cellStyle name="常规 2 2 2 5 2 2 2 2" xfId="659"/>
    <cellStyle name="常规 2 3 3 3 3 6" xfId="660"/>
    <cellStyle name="常规 2 2 2 5 2 2 2 3" xfId="661"/>
    <cellStyle name="常规 2 2 2 5 2 2 2 4" xfId="662"/>
    <cellStyle name="常规 2 5 2 3 3 3" xfId="663"/>
    <cellStyle name="常规 2 2 2 5 2 2 3" xfId="664"/>
    <cellStyle name="常规 2 5 2 3 3 4" xfId="665"/>
    <cellStyle name="常规 2 2 2 5 2 2 4" xfId="666"/>
    <cellStyle name="常规 2 5 2 3 4" xfId="667"/>
    <cellStyle name="常规 2 2 2 5 2 3" xfId="668"/>
    <cellStyle name="常规 2 5 2 3 5" xfId="669"/>
    <cellStyle name="常规 2 2 2 5 2 4" xfId="670"/>
    <cellStyle name="常规 2 8" xfId="671"/>
    <cellStyle name="常规 2 2 2 5 3 2 2" xfId="672"/>
    <cellStyle name="常规 2 8 2" xfId="673"/>
    <cellStyle name="常规 2 2 2 5 3 2 2 2" xfId="674"/>
    <cellStyle name="常规 2 8 3" xfId="675"/>
    <cellStyle name="常规 2 2 2 5 3 2 2 3" xfId="676"/>
    <cellStyle name="常规 2 2 2 6 2" xfId="677"/>
    <cellStyle name="常规 2 8 4" xfId="678"/>
    <cellStyle name="常规 2 2 2 5 3 2 2 4" xfId="679"/>
    <cellStyle name="常规 2 5 2 4 4" xfId="680"/>
    <cellStyle name="常规 2 2 2 5 3 3" xfId="681"/>
    <cellStyle name="常规 2 2 2 5 4" xfId="682"/>
    <cellStyle name="常规 2 2 2 5 4 2 2" xfId="683"/>
    <cellStyle name="常规 2 2 2 5 4 2 3" xfId="684"/>
    <cellStyle name="常规 2 2 2 5 4 2 4" xfId="685"/>
    <cellStyle name="常规 2 2 2 5 4 5" xfId="686"/>
    <cellStyle name="常规 2 2 2 5 5" xfId="687"/>
    <cellStyle name="常规 2 2 2 5 6" xfId="688"/>
    <cellStyle name="常规 2 2 2 5 7" xfId="689"/>
    <cellStyle name="常规 2 2 2 5 8" xfId="690"/>
    <cellStyle name="常规 2 5 3 3 3" xfId="691"/>
    <cellStyle name="常规 2 2 2 6 2 2" xfId="692"/>
    <cellStyle name="常规 2 5 3 3 3 2" xfId="693"/>
    <cellStyle name="常规 2 2 2 6 2 2 2" xfId="694"/>
    <cellStyle name="常规 2 2 2 6 2 2 2 4" xfId="695"/>
    <cellStyle name="常规 2 5 3 3 4" xfId="696"/>
    <cellStyle name="常规 2 2 2 6 2 3" xfId="697"/>
    <cellStyle name="常规 2 2 2 6 3 2 2" xfId="698"/>
    <cellStyle name="常规 2 2 2 6 3 2 2 2" xfId="699"/>
    <cellStyle name="常规 2 2 2 6 3 2 2 3" xfId="700"/>
    <cellStyle name="常规 2 2 2 6 3 2 2 4" xfId="701"/>
    <cellStyle name="常规 2 2 2 6 3 2 3" xfId="702"/>
    <cellStyle name="常规 2 2 2 6 3 2 4" xfId="703"/>
    <cellStyle name="常规 2 2 2 6 3 2 5" xfId="704"/>
    <cellStyle name="常规 2 2 2 6 3 3 4" xfId="705"/>
    <cellStyle name="常规 2 2 4 2 2 2 3 3" xfId="706"/>
    <cellStyle name="常规 2 2 2 6 3 5" xfId="707"/>
    <cellStyle name="常规 2 2 4 2 2 2 3 4" xfId="708"/>
    <cellStyle name="常规 2 2 2 6 3 6" xfId="709"/>
    <cellStyle name="常规 2 5 3 5 3" xfId="710"/>
    <cellStyle name="常规 2 2 2 6 4 2" xfId="711"/>
    <cellStyle name="常规 2 5 2 2 2 3 4" xfId="712"/>
    <cellStyle name="常规 2 2 2 6 4 2 2" xfId="713"/>
    <cellStyle name="常规 2 2 2 6 4 2 3" xfId="714"/>
    <cellStyle name="常规 2 2 2 6 4 2 4" xfId="715"/>
    <cellStyle name="常规 2 5 3 5 4" xfId="716"/>
    <cellStyle name="常规 2 2 2 6 4 3" xfId="717"/>
    <cellStyle name="常规 2 2 2 6 4 4" xfId="718"/>
    <cellStyle name="常规 2 2 2 6 4 5" xfId="719"/>
    <cellStyle name="常规 2 2 2 6 5 2" xfId="720"/>
    <cellStyle name="常规 2 2 2 6 5 3" xfId="721"/>
    <cellStyle name="常规 2 2 2 6 5 4" xfId="722"/>
    <cellStyle name="常规 2 2 2 6 8" xfId="723"/>
    <cellStyle name="常规 2 2 2 7 2" xfId="724"/>
    <cellStyle name="常规 2 5 4 3 3" xfId="725"/>
    <cellStyle name="常规 2 2 2 7 2 2" xfId="726"/>
    <cellStyle name="常规 2 3 4 2 3 2 3" xfId="727"/>
    <cellStyle name="常规 2 3 2 2 2 2 3 3" xfId="728"/>
    <cellStyle name="常规 2 2 2 7 2 2 2" xfId="729"/>
    <cellStyle name="常规 2 3 4 2 3 2 4" xfId="730"/>
    <cellStyle name="常规 2 3 2 2 2 2 3 4" xfId="731"/>
    <cellStyle name="常规 2 2 2 7 2 2 3" xfId="732"/>
    <cellStyle name="常规 2 3 4 2 3 2 5" xfId="733"/>
    <cellStyle name="常规 2 2 2 7 2 2 4" xfId="734"/>
    <cellStyle name="常规 2 5 4 3 4" xfId="735"/>
    <cellStyle name="常规 2 2 2 7 2 3" xfId="736"/>
    <cellStyle name="常规 2 2 4 2 2 3 2 2" xfId="737"/>
    <cellStyle name="常规 2 2 2 7 2 4" xfId="738"/>
    <cellStyle name="常规 2 2 4 2 2 3 2 3" xfId="739"/>
    <cellStyle name="常规 2 2 2 7 2 5" xfId="740"/>
    <cellStyle name="常规 2 2 2 7 3" xfId="741"/>
    <cellStyle name="常规 2 2 2 7 3 2" xfId="742"/>
    <cellStyle name="常规 2 2 2 7 3 3" xfId="743"/>
    <cellStyle name="常规 2 2 2 7 3 4" xfId="744"/>
    <cellStyle name="常规 2 2 2 7 4" xfId="745"/>
    <cellStyle name="常规 2 2 2 7 5" xfId="746"/>
    <cellStyle name="常规 2 2 2 7 6" xfId="747"/>
    <cellStyle name="常规 2 2 2 8 2" xfId="748"/>
    <cellStyle name="常规 2 2 2 8 2 2" xfId="749"/>
    <cellStyle name="常规 2 2 2 8 2 3" xfId="750"/>
    <cellStyle name="常规 2 2 2 8 2 4" xfId="751"/>
    <cellStyle name="常规 2 2 2 8 3" xfId="752"/>
    <cellStyle name="常规 2 2 2 8 4" xfId="753"/>
    <cellStyle name="常规 2 2 2 8 5" xfId="754"/>
    <cellStyle name="常规 2 2 2 9 2" xfId="755"/>
    <cellStyle name="常规 2 2 2 9 3" xfId="756"/>
    <cellStyle name="常规 2 2 2 9 4" xfId="757"/>
    <cellStyle name="常规 2 4 3 6" xfId="758"/>
    <cellStyle name="常规 2 2 3 4 2 2" xfId="759"/>
    <cellStyle name="常规 2 2 3" xfId="760"/>
    <cellStyle name="常规 2 2 3 4 2 2 2" xfId="761"/>
    <cellStyle name="常规 2 2 3 2" xfId="762"/>
    <cellStyle name="常规 2 2 3 6" xfId="763"/>
    <cellStyle name="常规 2 2 3 2 2 2" xfId="764"/>
    <cellStyle name="常规 2 2 3 6 2" xfId="765"/>
    <cellStyle name="常规 2 2 3 2 2 2 2" xfId="766"/>
    <cellStyle name="常规 2 6 3 6" xfId="767"/>
    <cellStyle name="常规 2 6 3 3 3" xfId="768"/>
    <cellStyle name="常规 2 2 3 2 2 2 2 2" xfId="769"/>
    <cellStyle name="常规 2 2 3 2 2 2 2 2 2" xfId="770"/>
    <cellStyle name="常规 2 2 3 2 2 2 2 2 3" xfId="771"/>
    <cellStyle name="常规 2 2 3 2 2 2 2 2 4" xfId="772"/>
    <cellStyle name="常规 2 6 3 3 4" xfId="773"/>
    <cellStyle name="常规 2 2 3 2 2 2 2 3" xfId="774"/>
    <cellStyle name="常规 2 2 4 2 3 2 2 2" xfId="775"/>
    <cellStyle name="常规 2 2 3 2 2 2 2 4" xfId="776"/>
    <cellStyle name="常规 2 2 4 2 3 2 2 3" xfId="777"/>
    <cellStyle name="常规 2 2 3 2 2 2 2 5" xfId="778"/>
    <cellStyle name="常规 2 2 3 6 3" xfId="779"/>
    <cellStyle name="常规 2 2 3 2 2 2 3" xfId="780"/>
    <cellStyle name="常规 2 2 3 2 2 2 3 2" xfId="781"/>
    <cellStyle name="常规 2 2 3 2 2 2 3 3" xfId="782"/>
    <cellStyle name="常规 2 2 3 2 2 2 3 4" xfId="783"/>
    <cellStyle name="常规 2 3 3 3 2 2 2" xfId="784"/>
    <cellStyle name="常规 2 2 3 6 4" xfId="785"/>
    <cellStyle name="常规 2 2 3 2 2 2 4" xfId="786"/>
    <cellStyle name="常规 2 3 3 3 2 2 3" xfId="787"/>
    <cellStyle name="常规 2 2 3 2 2 2 5" xfId="788"/>
    <cellStyle name="常规 2 3 3 3 2 2 4" xfId="789"/>
    <cellStyle name="常规 2 2 3 2 2 2 6" xfId="790"/>
    <cellStyle name="常规 2 2 3 7" xfId="791"/>
    <cellStyle name="常规 2 2 3 2 2 3" xfId="792"/>
    <cellStyle name="常规 2 2 3 2 2 3 2" xfId="793"/>
    <cellStyle name="常规 2 7 3 6" xfId="794"/>
    <cellStyle name="常规 2 2 3 2 2 3 2 2" xfId="795"/>
    <cellStyle name="常规 2 2 3 2 2 3 2 3" xfId="796"/>
    <cellStyle name="常规 2 2 3 2 2 3 2 4" xfId="797"/>
    <cellStyle name="常规 2 2 3 2 2 3 3" xfId="798"/>
    <cellStyle name="常规 2 3 3 3 2 3 2" xfId="799"/>
    <cellStyle name="常规 2 2 3 2 2 3 4" xfId="800"/>
    <cellStyle name="常规 2 3 3 3 2 3 3" xfId="801"/>
    <cellStyle name="常规 2 2 3 2 2 3 5" xfId="802"/>
    <cellStyle name="常规 2 2 3 8" xfId="803"/>
    <cellStyle name="常规 2 2 3 2 2 4" xfId="804"/>
    <cellStyle name="常规 2 2 3 2 2 4 2" xfId="805"/>
    <cellStyle name="常规 2 2 3 2 2 4 3" xfId="806"/>
    <cellStyle name="常规 2 2 3 2 2 4 4" xfId="807"/>
    <cellStyle name="常规 2 2 3 9" xfId="808"/>
    <cellStyle name="常规 2 2 3 2 2 5" xfId="809"/>
    <cellStyle name="常规 2 2 3 2 2 6" xfId="810"/>
    <cellStyle name="常规 2 2 3 2 2 7" xfId="811"/>
    <cellStyle name="常规 2 2 4 6" xfId="812"/>
    <cellStyle name="常规 2 2 3 2 3 2" xfId="813"/>
    <cellStyle name="常规 2 2 4 6 2" xfId="814"/>
    <cellStyle name="常规 2 2 3 2 3 2 2" xfId="815"/>
    <cellStyle name="常规 2 2 4 6 3" xfId="816"/>
    <cellStyle name="常规 2 2 3 2 3 2 3" xfId="817"/>
    <cellStyle name="常规 2 3 3 3 3 2 2" xfId="818"/>
    <cellStyle name="常规 2 2 4 6 4" xfId="819"/>
    <cellStyle name="常规 2 2 3 2 3 2 4" xfId="820"/>
    <cellStyle name="常规 2 3 3 3 3 2 3" xfId="821"/>
    <cellStyle name="常规 2 2 3 2 3 2 5" xfId="822"/>
    <cellStyle name="常规 2 2 4 7" xfId="823"/>
    <cellStyle name="常规 2 2 3 2 3 3" xfId="824"/>
    <cellStyle name="常规 2 2 3 2 3 3 2" xfId="825"/>
    <cellStyle name="常规 2 2 3 2 3 3 3" xfId="826"/>
    <cellStyle name="常规 2 3 3 3 3 3 2" xfId="827"/>
    <cellStyle name="常规 2 2 3 2 3 3 4" xfId="828"/>
    <cellStyle name="常规 2 2 4 8" xfId="829"/>
    <cellStyle name="常规 2 2 3 2 3 4" xfId="830"/>
    <cellStyle name="常规 2 2 4 9" xfId="831"/>
    <cellStyle name="常规 2 2 3 2 3 5" xfId="832"/>
    <cellStyle name="常规 2 2 3 2 3 6" xfId="833"/>
    <cellStyle name="常规 2 2 3 2 4" xfId="834"/>
    <cellStyle name="常规 2 2 5 6" xfId="835"/>
    <cellStyle name="常规 2 2 3 2 4 2" xfId="836"/>
    <cellStyle name="常规 2 2 3 2 4 2 2" xfId="837"/>
    <cellStyle name="常规 2 2 3 2 4 2 3" xfId="838"/>
    <cellStyle name="常规 2 3 3 3 4 2 2" xfId="839"/>
    <cellStyle name="常规 2 2 3 2 4 2 4" xfId="840"/>
    <cellStyle name="常规 2 2 5 7" xfId="841"/>
    <cellStyle name="常规 2 2 3 2 4 3" xfId="842"/>
    <cellStyle name="常规 2 2 5 8" xfId="843"/>
    <cellStyle name="常规 2 2 3 2 4 4" xfId="844"/>
    <cellStyle name="常规 2 2 3 2 4 5" xfId="845"/>
    <cellStyle name="常规 2 2 3 2 5" xfId="846"/>
    <cellStyle name="常规 2 2 6 6" xfId="847"/>
    <cellStyle name="常规 2 2 3 2 5 2" xfId="848"/>
    <cellStyle name="常规 2 2 6 7" xfId="849"/>
    <cellStyle name="常规 2 2 3 2 5 3" xfId="850"/>
    <cellStyle name="常规 2 2 6 8" xfId="851"/>
    <cellStyle name="常规 2 2 3 2 5 4" xfId="852"/>
    <cellStyle name="常规 2 2 3 2 6" xfId="853"/>
    <cellStyle name="常规 2 2 3 2 7" xfId="854"/>
    <cellStyle name="常规 2 3 2 2 3 3 2" xfId="855"/>
    <cellStyle name="常规 2 2 3 2 8" xfId="856"/>
    <cellStyle name="常规 2 2 3 4 2 2 3" xfId="857"/>
    <cellStyle name="常规 2 2 3 3" xfId="858"/>
    <cellStyle name="常规 2 3 3 6" xfId="859"/>
    <cellStyle name="常规 2 2 3 3 2 2" xfId="860"/>
    <cellStyle name="常规 2 3 3 6 2" xfId="861"/>
    <cellStyle name="常规 2 2 3 3 2 2 2" xfId="862"/>
    <cellStyle name="常规 2 2 3 3 2 2 2 2" xfId="863"/>
    <cellStyle name="常规 2 2 3 3 2 2 2 3" xfId="864"/>
    <cellStyle name="常规 2 2 4 3 3 2 2 2" xfId="865"/>
    <cellStyle name="常规 2 2 3 3 2 2 2 4" xfId="866"/>
    <cellStyle name="常规 2 3 3 6 3" xfId="867"/>
    <cellStyle name="常规 2 2 3 3 2 2 3" xfId="868"/>
    <cellStyle name="常规 2 3 3 6 4" xfId="869"/>
    <cellStyle name="常规 2 3 3 4 2 2 2" xfId="870"/>
    <cellStyle name="常规 2 2 3 3 2 2 4" xfId="871"/>
    <cellStyle name="常规 2 3 3 4 2 2 3" xfId="872"/>
    <cellStyle name="常规 2 2 3 3 2 2 5" xfId="873"/>
    <cellStyle name="常规 2 3 3 7" xfId="874"/>
    <cellStyle name="常规 2 2 3 3 2 3" xfId="875"/>
    <cellStyle name="常规 2 2 3 3 2 3 2" xfId="876"/>
    <cellStyle name="常规 2 2 3 3 2 3 3" xfId="877"/>
    <cellStyle name="常规 2 2 3 3 2 3 4" xfId="878"/>
    <cellStyle name="常规 2 3 3 8" xfId="879"/>
    <cellStyle name="常规 2 2 3 3 2 4" xfId="880"/>
    <cellStyle name="常规 2 3 3 9" xfId="881"/>
    <cellStyle name="常规 2 2 3 3 2 5" xfId="882"/>
    <cellStyle name="常规 2 2 3 3 2 6" xfId="883"/>
    <cellStyle name="常规 2 3 4 6" xfId="884"/>
    <cellStyle name="常规 2 2 3 3 3 2" xfId="885"/>
    <cellStyle name="常规 2 7 8" xfId="886"/>
    <cellStyle name="常规 2 2 3 3 3 2 2" xfId="887"/>
    <cellStyle name="常规 2 2 3 3 3 2 3" xfId="888"/>
    <cellStyle name="常规 2 2 3 3 3 2 4" xfId="889"/>
    <cellStyle name="常规 2 2 3 3 3 2 5" xfId="890"/>
    <cellStyle name="常规 2 3 4 7" xfId="891"/>
    <cellStyle name="常规 2 2 3 3 3 3" xfId="892"/>
    <cellStyle name="常规 2 2 3 3 3 3 2" xfId="893"/>
    <cellStyle name="常规 2 2 3 3 3 3 3" xfId="894"/>
    <cellStyle name="常规 2 2 3 3 3 3 4" xfId="895"/>
    <cellStyle name="常规 2 3 4 8" xfId="896"/>
    <cellStyle name="常规 2 2 3 3 3 4" xfId="897"/>
    <cellStyle name="常规 2 3 5 6" xfId="898"/>
    <cellStyle name="常规 2 2 3 3 4 2" xfId="899"/>
    <cellStyle name="常规 2 2 3 3 4 2 2" xfId="900"/>
    <cellStyle name="常规 2 2 3 3 4 2 3" xfId="901"/>
    <cellStyle name="常规 2 2 3 3 4 2 4" xfId="902"/>
    <cellStyle name="常规 2 3 5 7" xfId="903"/>
    <cellStyle name="常规 2 2 3 3 4 3" xfId="904"/>
    <cellStyle name="常规 2 3 5 8" xfId="905"/>
    <cellStyle name="常规 2 2 3 3 4 4" xfId="906"/>
    <cellStyle name="常规 2 3 6 6" xfId="907"/>
    <cellStyle name="常规 2 2 3 3 5 2" xfId="908"/>
    <cellStyle name="常规 2 3 6 7" xfId="909"/>
    <cellStyle name="常规 2 2 3 3 5 3" xfId="910"/>
    <cellStyle name="常规 2 3 6 8" xfId="911"/>
    <cellStyle name="常规 2 2 3 3 5 4" xfId="912"/>
    <cellStyle name="常规 2 2 3 3 6" xfId="913"/>
    <cellStyle name="常规 2 2 3 3 7" xfId="914"/>
    <cellStyle name="常规 2 2 3 3 8" xfId="915"/>
    <cellStyle name="常规 2 2 3 4 2 2 4" xfId="916"/>
    <cellStyle name="常规 2 2 3 4" xfId="917"/>
    <cellStyle name="常规 2 2 3 4 2" xfId="918"/>
    <cellStyle name="常规 2 4 3 7" xfId="919"/>
    <cellStyle name="常规 2 2 4" xfId="920"/>
    <cellStyle name="常规 2 2 3 4 2 3" xfId="921"/>
    <cellStyle name="常规 2 4 3 8" xfId="922"/>
    <cellStyle name="常规 2 2 5" xfId="923"/>
    <cellStyle name="常规 2 2 3 4 2 4" xfId="924"/>
    <cellStyle name="常规 2 2 6" xfId="925"/>
    <cellStyle name="常规 2 2 3 4 2 5" xfId="926"/>
    <cellStyle name="常规 2 2 3 4 3" xfId="927"/>
    <cellStyle name="常规 2 4 4 6" xfId="928"/>
    <cellStyle name="常规 2 3 3" xfId="929"/>
    <cellStyle name="常规 2 2 3 4 3 2" xfId="930"/>
    <cellStyle name="常规 2 3 4" xfId="931"/>
    <cellStyle name="常规 2 2 3 4 3 3" xfId="932"/>
    <cellStyle name="常规 2 3 5" xfId="933"/>
    <cellStyle name="常规 2 2 3 4 3 4" xfId="934"/>
    <cellStyle name="常规 2 2 3 4 4" xfId="935"/>
    <cellStyle name="常规 2 2 3 4 5" xfId="936"/>
    <cellStyle name="常规 2 2 3 4 6" xfId="937"/>
    <cellStyle name="常规 2 2 3 5" xfId="938"/>
    <cellStyle name="常规 2 2 3 5 2" xfId="939"/>
    <cellStyle name="常规 2 6 2 3 3" xfId="940"/>
    <cellStyle name="常规 2 5 3 6" xfId="941"/>
    <cellStyle name="常规 2 2 3 5 2 2" xfId="942"/>
    <cellStyle name="常规 2 6 2 3 4" xfId="943"/>
    <cellStyle name="常规 2 5 3 7" xfId="944"/>
    <cellStyle name="常规 2 2 3 5 2 3" xfId="945"/>
    <cellStyle name="常规 2 5 3 8" xfId="946"/>
    <cellStyle name="常规 2 2 3 5 2 4" xfId="947"/>
    <cellStyle name="常规 2 2 3 5 3" xfId="948"/>
    <cellStyle name="常规 2 2 3 5 4" xfId="949"/>
    <cellStyle name="常规 2 2 3 5 5" xfId="950"/>
    <cellStyle name="常规 2 2 4 2" xfId="951"/>
    <cellStyle name="常规 2 2 4 2 2" xfId="952"/>
    <cellStyle name="常规 2 2 4 2 2 2" xfId="953"/>
    <cellStyle name="常规 2 2 4 2 2 2 2" xfId="954"/>
    <cellStyle name="常规 2 2 4 2 2 2 2 2 2" xfId="955"/>
    <cellStyle name="常规 2 2 4 2 2 2 2 2 3" xfId="956"/>
    <cellStyle name="常规 2 2 4 2 2 2 2 2 4" xfId="957"/>
    <cellStyle name="常规 2 2 4 2 2 2 2 5" xfId="958"/>
    <cellStyle name="常规 2 2 4 2 2 2 3" xfId="959"/>
    <cellStyle name="常规 2 3 4 3 2 2 2" xfId="960"/>
    <cellStyle name="常规 2 2 4 2 2 2 4" xfId="961"/>
    <cellStyle name="常规 2 3 4 3 2 2 3" xfId="962"/>
    <cellStyle name="常规 2 2 4 2 2 2 5" xfId="963"/>
    <cellStyle name="常规 2 3 4 3 2 2 4" xfId="964"/>
    <cellStyle name="常规 2 2 4 2 2 2 6" xfId="965"/>
    <cellStyle name="常规 2 2 4 2 2 3" xfId="966"/>
    <cellStyle name="常规 2 2 4 2 2 3 2" xfId="967"/>
    <cellStyle name="常规 2 2 4 2 2 3 2 4" xfId="968"/>
    <cellStyle name="常规 2 2 4 2 2 3 3" xfId="969"/>
    <cellStyle name="常规 2 2 4 2 2 3 4" xfId="970"/>
    <cellStyle name="常规 2 2 4 2 2 3 5" xfId="971"/>
    <cellStyle name="常规 2 2 6 4 2" xfId="972"/>
    <cellStyle name="常规 2 2 4 2 2 4" xfId="973"/>
    <cellStyle name="常规 2 2 6 4 2 2" xfId="974"/>
    <cellStyle name="常规 2 2 4 2 2 4 2" xfId="975"/>
    <cellStyle name="常规 2 2 6 4 2 3" xfId="976"/>
    <cellStyle name="常规 2 2 4 2 2 4 3" xfId="977"/>
    <cellStyle name="常规 2 2 6 4 2 4" xfId="978"/>
    <cellStyle name="常规 2 2 4 2 2 4 4" xfId="979"/>
    <cellStyle name="常规 2 2 6 4 3" xfId="980"/>
    <cellStyle name="常规 2 2 4 2 2 5" xfId="981"/>
    <cellStyle name="常规 2 2 6 4 4" xfId="982"/>
    <cellStyle name="常规 2 2 4 2 2 6" xfId="983"/>
    <cellStyle name="常规 2 2 6 4 5" xfId="984"/>
    <cellStyle name="常规 2 2 4 2 2 7" xfId="985"/>
    <cellStyle name="常规 2 2 4 2 3" xfId="986"/>
    <cellStyle name="常规 2 2 4 2 3 2" xfId="987"/>
    <cellStyle name="常规 2 2 4 2 3 2 2" xfId="988"/>
    <cellStyle name="常规 2 2 4 2 3 2 2 4" xfId="989"/>
    <cellStyle name="常规 2 2 4 2 3 2 3" xfId="990"/>
    <cellStyle name="常规 2 2 4 2 3 2 4" xfId="991"/>
    <cellStyle name="常规 2 2 4 2 3 2 5" xfId="992"/>
    <cellStyle name="常规 2 2 4 2 3 3" xfId="993"/>
    <cellStyle name="常规 2 2 4 2 3 3 2" xfId="994"/>
    <cellStyle name="常规 2 2 4 2 3 3 3" xfId="995"/>
    <cellStyle name="常规 2 2 4 2 3 3 4" xfId="996"/>
    <cellStyle name="常规 2 2 6 5 2" xfId="997"/>
    <cellStyle name="常规 2 2 4 2 3 4" xfId="998"/>
    <cellStyle name="常规 2 2 6 5 3" xfId="999"/>
    <cellStyle name="常规 2 2 4 2 3 5" xfId="1000"/>
    <cellStyle name="常规 2 2 6 5 4" xfId="1001"/>
    <cellStyle name="常规 2 2 4 2 3 6" xfId="1002"/>
    <cellStyle name="常规 2 2 4 2 4" xfId="1003"/>
    <cellStyle name="常规 2 2 4 2 4 2" xfId="1004"/>
    <cellStyle name="常规 2 2 4 2 4 2 2" xfId="1005"/>
    <cellStyle name="常规 2 2 4 2 4 2 3" xfId="1006"/>
    <cellStyle name="常规 2 2 4 2 4 2 4" xfId="1007"/>
    <cellStyle name="常规 2 2 4 2 4 3" xfId="1008"/>
    <cellStyle name="常规 2 2 4 2 4 4" xfId="1009"/>
    <cellStyle name="常规 2 2 4 2 4 5" xfId="1010"/>
    <cellStyle name="常规 2 2 4 2 5" xfId="1011"/>
    <cellStyle name="常规 2 2 4 2 5 2" xfId="1012"/>
    <cellStyle name="常规 2 2 4 2 5 3" xfId="1013"/>
    <cellStyle name="常规 2 2 4 2 5 4" xfId="1014"/>
    <cellStyle name="常规 2 2 4 2 6" xfId="1015"/>
    <cellStyle name="常规 2 2 4 2 7" xfId="1016"/>
    <cellStyle name="常规 2 2 4 2 8" xfId="1017"/>
    <cellStyle name="常规 2 2 4 3" xfId="1018"/>
    <cellStyle name="常规 2 2 4 3 2" xfId="1019"/>
    <cellStyle name="常规 2 2 4 3 2 2" xfId="1020"/>
    <cellStyle name="常规 2 2 4 3 2 2 2" xfId="1021"/>
    <cellStyle name="常规 2 2 4 3 2 2 2 2" xfId="1022"/>
    <cellStyle name="常规 2 3 5 2" xfId="1023"/>
    <cellStyle name="常规 2 2 4 3 2 2 2 3" xfId="1024"/>
    <cellStyle name="常规 2 3 5 3" xfId="1025"/>
    <cellStyle name="常规 2 2 4 3 2 2 2 4" xfId="1026"/>
    <cellStyle name="常规 2 2 4 3 2 2 3" xfId="1027"/>
    <cellStyle name="常规 2 2 4 3 2 2 4" xfId="1028"/>
    <cellStyle name="常规 2 2 4 3 2 2 5" xfId="1029"/>
    <cellStyle name="常规 2 2 4 3 2 3" xfId="1030"/>
    <cellStyle name="常规 2 2 4 3 2 3 2" xfId="1031"/>
    <cellStyle name="常规 2 2 4 3 2 3 3" xfId="1032"/>
    <cellStyle name="常规 2 2 4 3 2 3 4" xfId="1033"/>
    <cellStyle name="常规 2 2 4 3 2 4" xfId="1034"/>
    <cellStyle name="常规 2 2 4 3 2 5" xfId="1035"/>
    <cellStyle name="常规 2 2 4 3 2 6" xfId="1036"/>
    <cellStyle name="常规 2 2 4 3 3" xfId="1037"/>
    <cellStyle name="常规 2 2 4 3 3 2" xfId="1038"/>
    <cellStyle name="常规 2 2 4 3 3 2 2" xfId="1039"/>
    <cellStyle name="常规 2 2 4 3 3 2 2 3" xfId="1040"/>
    <cellStyle name="常规 2 2 4 3 3 2 2 4" xfId="1041"/>
    <cellStyle name="常规 2 2 4 3 3 2 3" xfId="1042"/>
    <cellStyle name="常规 2 2 4 3 3 2 4" xfId="1043"/>
    <cellStyle name="常规 2 2 4 3 3 2 5" xfId="1044"/>
    <cellStyle name="常规 2 2 4 3 3 3" xfId="1045"/>
    <cellStyle name="常规 2 2 4 3 3 3 2" xfId="1046"/>
    <cellStyle name="常规 2 2 4 3 3 3 3" xfId="1047"/>
    <cellStyle name="常规 2 2 4 3 3 3 4" xfId="1048"/>
    <cellStyle name="常规 2 2 4 3 3 4" xfId="1049"/>
    <cellStyle name="常规 2 2 4 3 4" xfId="1050"/>
    <cellStyle name="常规 2 2 4 3 4 2" xfId="1051"/>
    <cellStyle name="常规 2 2 4 3 4 2 2" xfId="1052"/>
    <cellStyle name="常规 2 2 4 3 4 2 3" xfId="1053"/>
    <cellStyle name="常规 2 2 4 3 4 2 4" xfId="1054"/>
    <cellStyle name="常规 2 2 4 3 4 3" xfId="1055"/>
    <cellStyle name="常规 2 2 4 3 4 4" xfId="1056"/>
    <cellStyle name="常规 2 2 4 3 4 5" xfId="1057"/>
    <cellStyle name="常规 2 2 4 3 5" xfId="1058"/>
    <cellStyle name="常规 2 2 4 3 5 2" xfId="1059"/>
    <cellStyle name="常规 2 2 4 3 5 3" xfId="1060"/>
    <cellStyle name="常规 2 2 4 3 5 4" xfId="1061"/>
    <cellStyle name="常规 2 2 4 3 6" xfId="1062"/>
    <cellStyle name="常规 2 2 4 3 7" xfId="1063"/>
    <cellStyle name="常规 2 2 4 3 8" xfId="1064"/>
    <cellStyle name="常规 2 2 4 4" xfId="1065"/>
    <cellStyle name="常规 2 2 4 4 2" xfId="1066"/>
    <cellStyle name="常规 2 2 4 4 2 2" xfId="1067"/>
    <cellStyle name="常规 2 2 4 4 2 2 2" xfId="1068"/>
    <cellStyle name="常规 2 2 4 4 2 2 3" xfId="1069"/>
    <cellStyle name="常规 2 2 4 4 2 2 4" xfId="1070"/>
    <cellStyle name="常规 2 2 4 4 2 3" xfId="1071"/>
    <cellStyle name="常规 2 2 4 4 2 4" xfId="1072"/>
    <cellStyle name="常规 2 2 4 4 2 5" xfId="1073"/>
    <cellStyle name="常规 2 2 4 4 3" xfId="1074"/>
    <cellStyle name="常规 2 2 4 4 3 2" xfId="1075"/>
    <cellStyle name="常规 2 2 4 4 3 3" xfId="1076"/>
    <cellStyle name="常规 2 2 4 4 3 4" xfId="1077"/>
    <cellStyle name="常规 2 2 4 4 4" xfId="1078"/>
    <cellStyle name="常规 2 2 4 4 5" xfId="1079"/>
    <cellStyle name="常规 2 2 4 4 6" xfId="1080"/>
    <cellStyle name="常规 2 2 4 5" xfId="1081"/>
    <cellStyle name="常规 2 2 4 5 2" xfId="1082"/>
    <cellStyle name="常规 2 7 2 3 3" xfId="1083"/>
    <cellStyle name="常规 2 2 4 5 2 2" xfId="1084"/>
    <cellStyle name="常规 2 7 2 3 4" xfId="1085"/>
    <cellStyle name="常规 2 2 4 5 2 3" xfId="1086"/>
    <cellStyle name="常规 2 2 4 5 2 4" xfId="1087"/>
    <cellStyle name="常规 2 2 4 5 3" xfId="1088"/>
    <cellStyle name="常规 2 2 4 5 4" xfId="1089"/>
    <cellStyle name="常规 2 2 4 5 5" xfId="1090"/>
    <cellStyle name="常规 2 2 5 2" xfId="1091"/>
    <cellStyle name="常规 2 2 5 2 2 2" xfId="1092"/>
    <cellStyle name="常规 2 2 5 2 2 2 2" xfId="1093"/>
    <cellStyle name="常规 2 2 5 2 2 2 3" xfId="1094"/>
    <cellStyle name="常规 2 3 5 3 2 2 2" xfId="1095"/>
    <cellStyle name="常规 2 2 5 2 2 2 4" xfId="1096"/>
    <cellStyle name="常规 2 2 5 2 2 3" xfId="1097"/>
    <cellStyle name="常规 2 3 6 4 2" xfId="1098"/>
    <cellStyle name="常规 2 2 5 2 2 4" xfId="1099"/>
    <cellStyle name="常规 2 3 6 4 3" xfId="1100"/>
    <cellStyle name="常规 2 2 5 2 2 5" xfId="1101"/>
    <cellStyle name="常规 2 2 5 2 3" xfId="1102"/>
    <cellStyle name="常规 2 2 5 2 3 2" xfId="1103"/>
    <cellStyle name="常规 2 2 5 2 3 3" xfId="1104"/>
    <cellStyle name="常规 2 3 6 5 2" xfId="1105"/>
    <cellStyle name="常规 2 2 5 2 3 4" xfId="1106"/>
    <cellStyle name="常规 2 2 5 2 4" xfId="1107"/>
    <cellStyle name="常规 2 2 5 2 5" xfId="1108"/>
    <cellStyle name="常规 2 2 5 2 6" xfId="1109"/>
    <cellStyle name="常规 2 2 5 3" xfId="1110"/>
    <cellStyle name="常规 2 2 5 3 2" xfId="1111"/>
    <cellStyle name="常规 2 2 5 3 2 2" xfId="1112"/>
    <cellStyle name="常规 2 2 5 3 2 2 2" xfId="1113"/>
    <cellStyle name="常规 2 2 5 3 2 2 3" xfId="1114"/>
    <cellStyle name="常规 2 2 5 3 2 2 4" xfId="1115"/>
    <cellStyle name="常规 2 2 5 3 2 3" xfId="1116"/>
    <cellStyle name="常规 2 2 5 3 2 4" xfId="1117"/>
    <cellStyle name="常规 2 2 5 3 2 5" xfId="1118"/>
    <cellStyle name="常规 2 2 5 3 3" xfId="1119"/>
    <cellStyle name="常规 2 2 5 3 3 2" xfId="1120"/>
    <cellStyle name="常规 2 2 5 3 3 3" xfId="1121"/>
    <cellStyle name="常规 2 2 5 3 3 4" xfId="1122"/>
    <cellStyle name="常规 2 2 5 3 4" xfId="1123"/>
    <cellStyle name="常规 2 2 5 3 5" xfId="1124"/>
    <cellStyle name="常规 2 2 5 3 6" xfId="1125"/>
    <cellStyle name="常规 2 2 5 4" xfId="1126"/>
    <cellStyle name="常规 2 2 5 4 2" xfId="1127"/>
    <cellStyle name="常规 2 2 5 4 2 2" xfId="1128"/>
    <cellStyle name="常规 2 2 5 4 2 3" xfId="1129"/>
    <cellStyle name="常规 2 2 5 4 2 4" xfId="1130"/>
    <cellStyle name="常规 2 2 5 4 3" xfId="1131"/>
    <cellStyle name="常规 2 2 5 4 4" xfId="1132"/>
    <cellStyle name="常规 2 2 5 4 5" xfId="1133"/>
    <cellStyle name="常规 2 2 5 5" xfId="1134"/>
    <cellStyle name="常规 2 2 5 5 2" xfId="1135"/>
    <cellStyle name="常规 2 2 5 5 3" xfId="1136"/>
    <cellStyle name="常规 2 2 5 5 4" xfId="1137"/>
    <cellStyle name="常规 2 2 6 2" xfId="1138"/>
    <cellStyle name="常规 2 2 6 2 2" xfId="1139"/>
    <cellStyle name="常规 2 2 6 2 2 2" xfId="1140"/>
    <cellStyle name="常规 2 3 5 3 5" xfId="1141"/>
    <cellStyle name="常规 2 2 6 2 2 2 2" xfId="1142"/>
    <cellStyle name="常规 2 3 5 3 6" xfId="1143"/>
    <cellStyle name="常规 2 2 6 2 2 2 3" xfId="1144"/>
    <cellStyle name="常规 2 3 6 3 2 2 2" xfId="1145"/>
    <cellStyle name="常规 2 2 6 2 2 2 4" xfId="1146"/>
    <cellStyle name="常规 2 2 6 2 2 3" xfId="1147"/>
    <cellStyle name="常规 2 2 6 2 2 4" xfId="1148"/>
    <cellStyle name="常规 2 2 6 2 2 5" xfId="1149"/>
    <cellStyle name="常规 2 2 6 2 3" xfId="1150"/>
    <cellStyle name="常规 2 2 6 2 3 2" xfId="1151"/>
    <cellStyle name="常规 2 2 6 2 3 3" xfId="1152"/>
    <cellStyle name="常规 2 5 2 2" xfId="1153"/>
    <cellStyle name="常规 2 2 6 2 3 4" xfId="1154"/>
    <cellStyle name="常规 2 2 6 2 4" xfId="1155"/>
    <cellStyle name="常规 2 2 6 2 5" xfId="1156"/>
    <cellStyle name="常规 2 2 6 2 6" xfId="1157"/>
    <cellStyle name="常规 2 2 6 3" xfId="1158"/>
    <cellStyle name="常规 2 2 6 3 2" xfId="1159"/>
    <cellStyle name="常规 2 2 6 3 2 2" xfId="1160"/>
    <cellStyle name="常规 2 2 6 3 2 2 2" xfId="1161"/>
    <cellStyle name="常规 2 2 6 3 2 2 3" xfId="1162"/>
    <cellStyle name="常规 2 2 6 3 2 2 4" xfId="1163"/>
    <cellStyle name="常规 2 2 6 3 2 3" xfId="1164"/>
    <cellStyle name="常规 2 2 6 3 2 4" xfId="1165"/>
    <cellStyle name="常规 2 2 6 3 3" xfId="1166"/>
    <cellStyle name="常规 2 2 6 3 3 2" xfId="1167"/>
    <cellStyle name="常规 2 2 6 3 3 3" xfId="1168"/>
    <cellStyle name="常规 2 6 2 2" xfId="1169"/>
    <cellStyle name="常规 2 2 6 3 3 4" xfId="1170"/>
    <cellStyle name="常规 2 2 6 3 4" xfId="1171"/>
    <cellStyle name="常规 2 2 6 3 5" xfId="1172"/>
    <cellStyle name="常规 2 2 6 3 6" xfId="1173"/>
    <cellStyle name="常规 2 2 6 4" xfId="1174"/>
    <cellStyle name="常规 2 2 6 5" xfId="1175"/>
    <cellStyle name="常规 2 2 7" xfId="1176"/>
    <cellStyle name="常规 2 2 7 2" xfId="1177"/>
    <cellStyle name="常规 2 2 7 2 2" xfId="1178"/>
    <cellStyle name="常规 2 2 7 2 2 2" xfId="1179"/>
    <cellStyle name="常规 2 2 7 2 2 3" xfId="1180"/>
    <cellStyle name="常规 2 2 7 2 2 4" xfId="1181"/>
    <cellStyle name="常规 2 2 7 2 3" xfId="1182"/>
    <cellStyle name="常规 2 2 7 2 4" xfId="1183"/>
    <cellStyle name="常规 2 2 7 2 5" xfId="1184"/>
    <cellStyle name="常规 2 2 7 3" xfId="1185"/>
    <cellStyle name="常规 2 2 7 3 2" xfId="1186"/>
    <cellStyle name="常规 2 2 7 3 3" xfId="1187"/>
    <cellStyle name="常规 2 2 7 3 4" xfId="1188"/>
    <cellStyle name="常规 2 2 7 4" xfId="1189"/>
    <cellStyle name="常规 2 2 7 5" xfId="1190"/>
    <cellStyle name="常规 2 2 7 6" xfId="1191"/>
    <cellStyle name="常规 2 2 8" xfId="1192"/>
    <cellStyle name="常规 2 2 8 2" xfId="1193"/>
    <cellStyle name="常规 2 2 8 2 2" xfId="1194"/>
    <cellStyle name="常规 2 5 3 2 3 2" xfId="1195"/>
    <cellStyle name="常规 2 2 8 2 3" xfId="1196"/>
    <cellStyle name="常规 2 5 3 2 3 3" xfId="1197"/>
    <cellStyle name="常规 2 2 8 2 4" xfId="1198"/>
    <cellStyle name="常规 2 2 8 3" xfId="1199"/>
    <cellStyle name="常规 2 2 8 4" xfId="1200"/>
    <cellStyle name="常规 2 2 8 5" xfId="1201"/>
    <cellStyle name="常规 2 2 9" xfId="1202"/>
    <cellStyle name="常规 2 2 9 2" xfId="1203"/>
    <cellStyle name="常规 2 2 9 3" xfId="1204"/>
    <cellStyle name="常规 2 2 9 4" xfId="1205"/>
    <cellStyle name="常规 2 3" xfId="1206"/>
    <cellStyle name="常规 2 3 10" xfId="1207"/>
    <cellStyle name="常规 2 3 11" xfId="1208"/>
    <cellStyle name="常规 2 3 12" xfId="1209"/>
    <cellStyle name="常规 2 4 4 5" xfId="1210"/>
    <cellStyle name="常规 2 3 2" xfId="1211"/>
    <cellStyle name="常规 2 3 2 2" xfId="1212"/>
    <cellStyle name="常规 2 3 2 2 2" xfId="1213"/>
    <cellStyle name="常规 2 3 2 2 2 2" xfId="1214"/>
    <cellStyle name="常规 2 3 2 2 2 2 2" xfId="1215"/>
    <cellStyle name="常规 2 3 2 2 2 2 2 2" xfId="1216"/>
    <cellStyle name="常规 2 5 3 2 2 5" xfId="1217"/>
    <cellStyle name="常规 2 3 2 2 2 2 2 2 2" xfId="1218"/>
    <cellStyle name="常规 2 3 2 2 2 2 2 2 3" xfId="1219"/>
    <cellStyle name="常规 2 3 2 2 2 2 2 2 4" xfId="1220"/>
    <cellStyle name="常规 2 3 2 2 2 2 2 3" xfId="1221"/>
    <cellStyle name="常规 2 3 3 2 3 2 2 2" xfId="1222"/>
    <cellStyle name="常规 2 3 2 2 2 2 2 4" xfId="1223"/>
    <cellStyle name="常规 2 3 3 2 3 2 2 3" xfId="1224"/>
    <cellStyle name="常规 2 3 2 2 2 2 2 5" xfId="1225"/>
    <cellStyle name="常规 2 3 9 2" xfId="1226"/>
    <cellStyle name="常规 2 3 4 2 3 2" xfId="1227"/>
    <cellStyle name="常规 2 3 2 2 2 2 3" xfId="1228"/>
    <cellStyle name="常规 2 3 4 2 3 2 2" xfId="1229"/>
    <cellStyle name="常规 2 3 2 2 2 2 3 2" xfId="1230"/>
    <cellStyle name="常规 2 4 2 3 2 2 2" xfId="1231"/>
    <cellStyle name="常规 2 3 9 3" xfId="1232"/>
    <cellStyle name="常规 2 3 4 2 3 3" xfId="1233"/>
    <cellStyle name="常规 2 3 2 2 2 2 4" xfId="1234"/>
    <cellStyle name="常规 2 4 2 3 2 2 3" xfId="1235"/>
    <cellStyle name="常规 2 3 9 4" xfId="1236"/>
    <cellStyle name="常规 2 3 4 2 3 4" xfId="1237"/>
    <cellStyle name="常规 2 3 2 2 2 2 5" xfId="1238"/>
    <cellStyle name="常规 2 4 2 3 2 2 4" xfId="1239"/>
    <cellStyle name="常规 2 3 4 2 3 5" xfId="1240"/>
    <cellStyle name="常规 2 3 2 2 2 2 6" xfId="1241"/>
    <cellStyle name="常规 2 3 2 2 2 3" xfId="1242"/>
    <cellStyle name="常规 2 3 2 2 2 3 2 2" xfId="1243"/>
    <cellStyle name="常规 2 3 2 2 2 3 2 3" xfId="1244"/>
    <cellStyle name="常规 2 3 2 2 2 3 2 4" xfId="1245"/>
    <cellStyle name="常规 2 3 4 2 4 3" xfId="1246"/>
    <cellStyle name="常规 2 3 2 2 2 3 4" xfId="1247"/>
    <cellStyle name="常规 2 3 2 2 2 4" xfId="1248"/>
    <cellStyle name="常规 2 3 4 2 5 3" xfId="1249"/>
    <cellStyle name="常规 2 3 2 2 2 4 4" xfId="1250"/>
    <cellStyle name="常规 2 3 2 2 2 5" xfId="1251"/>
    <cellStyle name="常规 2 3 2 2 2 6" xfId="1252"/>
    <cellStyle name="常规 2 3 2 2 2 7" xfId="1253"/>
    <cellStyle name="常规 2 3 2 2 3" xfId="1254"/>
    <cellStyle name="常规 2 3 2 2 3 2" xfId="1255"/>
    <cellStyle name="常规 2 3 2 2 3 2 2" xfId="1256"/>
    <cellStyle name="常规 2 3 2 2 3 2 2 4" xfId="1257"/>
    <cellStyle name="常规 2 3 4 3 3 2" xfId="1258"/>
    <cellStyle name="常规 2 3 2 2 3 2 3" xfId="1259"/>
    <cellStyle name="常规 2 3 4 3 3 3" xfId="1260"/>
    <cellStyle name="常规 2 3 2 2 3 2 4" xfId="1261"/>
    <cellStyle name="常规 2 3 4 3 3 4" xfId="1262"/>
    <cellStyle name="常规 2 3 2 2 3 2 5" xfId="1263"/>
    <cellStyle name="常规 2 3 2 2 3 3" xfId="1264"/>
    <cellStyle name="常规 2 3 2 2 3 3 3" xfId="1265"/>
    <cellStyle name="常规 2 3 2 2 3 3 4" xfId="1266"/>
    <cellStyle name="常规 2 3 2 2 3 4" xfId="1267"/>
    <cellStyle name="常规 2 5 2 2 2 2 2" xfId="1268"/>
    <cellStyle name="常规 2 3 2 2 3 5" xfId="1269"/>
    <cellStyle name="常规 2 5 2 2 2 2 3" xfId="1270"/>
    <cellStyle name="常规 2 3 2 2 3 6" xfId="1271"/>
    <cellStyle name="常规 2 3 2 2 4" xfId="1272"/>
    <cellStyle name="常规 2 3 2 2 4 2" xfId="1273"/>
    <cellStyle name="常规 2 3 2 2 4 2 2" xfId="1274"/>
    <cellStyle name="常规 2 3 2 2 4 2 3" xfId="1275"/>
    <cellStyle name="常规 2 3 2 2 4 2 4" xfId="1276"/>
    <cellStyle name="常规 2 3 2 2 4 3" xfId="1277"/>
    <cellStyle name="常规 2 3 2 2 4 4" xfId="1278"/>
    <cellStyle name="常规 2 3 2 2 5" xfId="1279"/>
    <cellStyle name="常规 2 3 2 2 5 2" xfId="1280"/>
    <cellStyle name="常规 2 7 4 2 2" xfId="1281"/>
    <cellStyle name="常规 2 3 2 2 5 3" xfId="1282"/>
    <cellStyle name="常规 2 7 4 2 3" xfId="1283"/>
    <cellStyle name="常规 2 3 2 2 5 4" xfId="1284"/>
    <cellStyle name="常规 2 3 2 3" xfId="1285"/>
    <cellStyle name="常规 2 3 2 3 2" xfId="1286"/>
    <cellStyle name="常规 2 3 2 3 2 2" xfId="1287"/>
    <cellStyle name="常规 2 3 2 3 2 3" xfId="1288"/>
    <cellStyle name="常规 2 3 2 3 2 4" xfId="1289"/>
    <cellStyle name="常规 2 3 2 3 2 5" xfId="1290"/>
    <cellStyle name="常规 2 3 2 3 2 6" xfId="1291"/>
    <cellStyle name="常规 2 3 2 3 3" xfId="1292"/>
    <cellStyle name="常规 2 3 2 3 3 2" xfId="1293"/>
    <cellStyle name="常规 2 3 2 3 3 2 2 2" xfId="1294"/>
    <cellStyle name="常规 2 3 2 3 3 2 2 3" xfId="1295"/>
    <cellStyle name="常规 2 3 2 3 3 2 2 4" xfId="1296"/>
    <cellStyle name="常规 2 3 5 3 3 4" xfId="1297"/>
    <cellStyle name="常规 2 3 2 3 3 2 5" xfId="1298"/>
    <cellStyle name="常规 2 3 2 3 3 3" xfId="1299"/>
    <cellStyle name="常规 2 3 2 3 3 4" xfId="1300"/>
    <cellStyle name="常规 2 5 2 2 3 2 2" xfId="1301"/>
    <cellStyle name="常规 2 3 2 3 3 5" xfId="1302"/>
    <cellStyle name="常规 2 5 2 2 3 2 3" xfId="1303"/>
    <cellStyle name="常规 2 3 2 3 3 6" xfId="1304"/>
    <cellStyle name="常规 2 3 2 3 4" xfId="1305"/>
    <cellStyle name="常规 2 3 2 3 4 2" xfId="1306"/>
    <cellStyle name="常规 2 3 2 3 4 2 4" xfId="1307"/>
    <cellStyle name="常规 2 3 2 3 4 3" xfId="1308"/>
    <cellStyle name="常规 2 3 2 3 4 4" xfId="1309"/>
    <cellStyle name="常规 2 3 2 3 4 5" xfId="1310"/>
    <cellStyle name="常规 2 3 2 3 5" xfId="1311"/>
    <cellStyle name="常规 2 3 2 3 5 2" xfId="1312"/>
    <cellStyle name="常规 2 3 2 3 5 3" xfId="1313"/>
    <cellStyle name="常规 2 3 2 3 5 4" xfId="1314"/>
    <cellStyle name="常规 2 3 2 4" xfId="1315"/>
    <cellStyle name="常规 2 3 2 4 2" xfId="1316"/>
    <cellStyle name="常规 2 3 2 4 2 2" xfId="1317"/>
    <cellStyle name="常规 2 3 2 4 2 3" xfId="1318"/>
    <cellStyle name="常规 2 3 2 4 2 4" xfId="1319"/>
    <cellStyle name="常规 2 3 2 4 2 5" xfId="1320"/>
    <cellStyle name="常规 2 3 2 4 3" xfId="1321"/>
    <cellStyle name="常规 2 3 2 4 3 2" xfId="1322"/>
    <cellStyle name="常规 2 3 2 4 3 3" xfId="1323"/>
    <cellStyle name="常规 2 3 2 4 3 4" xfId="1324"/>
    <cellStyle name="常规 2 3 2 4 4" xfId="1325"/>
    <cellStyle name="常规 2 3 2 4 5" xfId="1326"/>
    <cellStyle name="常规 2 3 2 5" xfId="1327"/>
    <cellStyle name="常规 2 3 2 5 2" xfId="1328"/>
    <cellStyle name="常规 2 3 2 5 2 2" xfId="1329"/>
    <cellStyle name="常规 2 3 2 5 2 3" xfId="1330"/>
    <cellStyle name="常规 2 3 2 5 2 4" xfId="1331"/>
    <cellStyle name="常规 2 3 2 5 3" xfId="1332"/>
    <cellStyle name="常规 2 3 2 5 4" xfId="1333"/>
    <cellStyle name="常规 2 3 2 5 5" xfId="1334"/>
    <cellStyle name="常规 2 3 2 6" xfId="1335"/>
    <cellStyle name="常规 2 3 2 6 2" xfId="1336"/>
    <cellStyle name="常规 2 3 2 6 3" xfId="1337"/>
    <cellStyle name="常规 2 3 2 6 4" xfId="1338"/>
    <cellStyle name="常规 2 3 2 7" xfId="1339"/>
    <cellStyle name="常规 2 3 2 8" xfId="1340"/>
    <cellStyle name="常规 2 3 2 9" xfId="1341"/>
    <cellStyle name="常规 2 3 3 2" xfId="1342"/>
    <cellStyle name="常规 2 3 3 2 2 2" xfId="1343"/>
    <cellStyle name="常规 2 3 3 2 2 2 2" xfId="1344"/>
    <cellStyle name="常规 2 5 3 3 2 3" xfId="1345"/>
    <cellStyle name="常规 2 3 3 2 2 2 2 2" xfId="1346"/>
    <cellStyle name="常规 2 3 3 2 2 2 2 2 2" xfId="1347"/>
    <cellStyle name="常规 2 3 3 2 2 2 2 2 3" xfId="1348"/>
    <cellStyle name="常规 2 3 3 2 2 2 2 2 4" xfId="1349"/>
    <cellStyle name="常规 2 5 3 3 2 4" xfId="1350"/>
    <cellStyle name="常规 2 3 3 2 2 2 2 3" xfId="1351"/>
    <cellStyle name="常规 2 5 3 3 2 5" xfId="1352"/>
    <cellStyle name="常规 2 3 4 2 3 2 2 2" xfId="1353"/>
    <cellStyle name="常规 2 3 3 2 2 2 2 4" xfId="1354"/>
    <cellStyle name="常规 2 3 4 2 3 2 2 3" xfId="1355"/>
    <cellStyle name="常规 2 3 3 2 2 2 2 5" xfId="1356"/>
    <cellStyle name="常规 2 3 3 2 2 2 3" xfId="1357"/>
    <cellStyle name="常规 2 4 3 3 2 2 2" xfId="1358"/>
    <cellStyle name="常规 2 3 3 2 2 2 4" xfId="1359"/>
    <cellStyle name="常规 2 4 3 3 2 2 3" xfId="1360"/>
    <cellStyle name="常规 2 3 3 2 2 2 5" xfId="1361"/>
    <cellStyle name="常规 2 4 3 3 2 2 4" xfId="1362"/>
    <cellStyle name="常规 2 3 3 2 2 2 6" xfId="1363"/>
    <cellStyle name="常规 2 3 3 2 2 3" xfId="1364"/>
    <cellStyle name="常规 2 3 3 2 2 3 2" xfId="1365"/>
    <cellStyle name="常规 2 5 3 4 2 3" xfId="1366"/>
    <cellStyle name="常规 2 3 3 2 2 3 2 2" xfId="1367"/>
    <cellStyle name="常规 2 5 3 4 2 4" xfId="1368"/>
    <cellStyle name="常规 2 3 3 2 2 3 2 3" xfId="1369"/>
    <cellStyle name="常规 2 3 3 2 2 3 2 4" xfId="1370"/>
    <cellStyle name="常规 2 3 3 2 2 3 3" xfId="1371"/>
    <cellStyle name="常规 2 3 3 2 2 3 4" xfId="1372"/>
    <cellStyle name="常规 2 3 3 2 2 3 5" xfId="1373"/>
    <cellStyle name="常规 2 3 3 2 2 4" xfId="1374"/>
    <cellStyle name="常规 2 3 3 2 2 4 2" xfId="1375"/>
    <cellStyle name="常规 2 3 3 2 2 4 3" xfId="1376"/>
    <cellStyle name="常规 2 3 3 2 2 4 4" xfId="1377"/>
    <cellStyle name="常规 2 3 3 2 2 5" xfId="1378"/>
    <cellStyle name="常规 2 3 3 2 2 6" xfId="1379"/>
    <cellStyle name="常规 2 3 3 2 2 7" xfId="1380"/>
    <cellStyle name="常规 2 3 3 2 3 2" xfId="1381"/>
    <cellStyle name="常规 2 3 3 2 3 2 2" xfId="1382"/>
    <cellStyle name="常规 2 3 3 2 3 2 2 4" xfId="1383"/>
    <cellStyle name="常规 2 3 3 2 3 2 3" xfId="1384"/>
    <cellStyle name="常规 2 3 3 2 3 2 4" xfId="1385"/>
    <cellStyle name="常规 2 3 3 2 3 2 5" xfId="1386"/>
    <cellStyle name="常规 2 4 2 2 2 2 2" xfId="1387"/>
    <cellStyle name="常规 2 3 3 2 3 3" xfId="1388"/>
    <cellStyle name="常规 2 4 2 2 2 2 2 2" xfId="1389"/>
    <cellStyle name="常规 2 3 3 2 3 3 2" xfId="1390"/>
    <cellStyle name="常规 2 4 2 2 2 2 2 3" xfId="1391"/>
    <cellStyle name="常规 2 3 3 2 3 3 3" xfId="1392"/>
    <cellStyle name="常规 2 4 2 2 2 2 2 4" xfId="1393"/>
    <cellStyle name="常规 2 3 3 2 3 3 4" xfId="1394"/>
    <cellStyle name="常规 2 4 2 2 2 2 3" xfId="1395"/>
    <cellStyle name="常规 2 3 3 2 3 4" xfId="1396"/>
    <cellStyle name="常规 2 5 2 3 2 2 2" xfId="1397"/>
    <cellStyle name="常规 2 4 2 2 2 2 4" xfId="1398"/>
    <cellStyle name="常规 2 3 3 2 3 5" xfId="1399"/>
    <cellStyle name="常规 2 5 2 3 2 2 3" xfId="1400"/>
    <cellStyle name="常规 2 4 2 2 2 2 5" xfId="1401"/>
    <cellStyle name="常规 2 3 3 2 3 6" xfId="1402"/>
    <cellStyle name="常规 2 3 3 2 4" xfId="1403"/>
    <cellStyle name="常规 2 3 3 2 4 2" xfId="1404"/>
    <cellStyle name="常规 2 3 3 2 4 2 2" xfId="1405"/>
    <cellStyle name="常规 2 3 3 2 4 2 3" xfId="1406"/>
    <cellStyle name="常规 2 3 3 2 4 2 4" xfId="1407"/>
    <cellStyle name="常规 2 4 2 2 2 3 2" xfId="1408"/>
    <cellStyle name="常规 2 3 3 2 4 3" xfId="1409"/>
    <cellStyle name="常规 2 4 2 2 2 3 3" xfId="1410"/>
    <cellStyle name="常规 2 3 3 2 4 4" xfId="1411"/>
    <cellStyle name="常规 2 4 2 2 2 3 4" xfId="1412"/>
    <cellStyle name="常规 2 3 3 2 4 5" xfId="1413"/>
    <cellStyle name="常规 2 3 3 2 5" xfId="1414"/>
    <cellStyle name="常规 2 3 3 2 5 2" xfId="1415"/>
    <cellStyle name="常规 2 3 3 2 5 3" xfId="1416"/>
    <cellStyle name="常规 2 3 3 2 5 4" xfId="1417"/>
    <cellStyle name="常规 2 3 3 3" xfId="1418"/>
    <cellStyle name="常规 2 3 3 3 2 2" xfId="1419"/>
    <cellStyle name="常规 2 3 3 3 2 2 2 3" xfId="1420"/>
    <cellStyle name="常规 2 3 3 3 2 2 2 4" xfId="1421"/>
    <cellStyle name="常规 2 3 3 3 2 2 5" xfId="1422"/>
    <cellStyle name="常规 2 3 3 3 2 3" xfId="1423"/>
    <cellStyle name="常规 2 3 3 3 2 3 4" xfId="1424"/>
    <cellStyle name="常规 2 3 3 3 2 4" xfId="1425"/>
    <cellStyle name="常规 2 3 3 3 2 5" xfId="1426"/>
    <cellStyle name="常规 2 3 3 3 2 6" xfId="1427"/>
    <cellStyle name="常规 2 3 3 3 3 2" xfId="1428"/>
    <cellStyle name="常规 2 3 3 3 3 2 2 3" xfId="1429"/>
    <cellStyle name="常规 2 3 3 3 3 2 2 4" xfId="1430"/>
    <cellStyle name="常规 2 3 3 3 3 2 4" xfId="1431"/>
    <cellStyle name="常规 2 3 3 3 3 2 5" xfId="1432"/>
    <cellStyle name="常规 2 4 2 2 3 2 2" xfId="1433"/>
    <cellStyle name="常规 2 3 3 3 3 3" xfId="1434"/>
    <cellStyle name="常规 2 3 3 3 3 3 3" xfId="1435"/>
    <cellStyle name="常规 2 3 3 3 3 3 4" xfId="1436"/>
    <cellStyle name="常规 2 4 2 2 3 2 3" xfId="1437"/>
    <cellStyle name="常规 2 3 3 3 3 4" xfId="1438"/>
    <cellStyle name="常规 2 3 3 3 4" xfId="1439"/>
    <cellStyle name="常规 2 3 3 3 4 2" xfId="1440"/>
    <cellStyle name="常规 2 3 3 3 4 2 3" xfId="1441"/>
    <cellStyle name="常规 2 3 3 3 4 3" xfId="1442"/>
    <cellStyle name="常规 2 3 3 3 4 4" xfId="1443"/>
    <cellStyle name="常规 2 3 3 3 4 5" xfId="1444"/>
    <cellStyle name="常规 2 3 3 3 5" xfId="1445"/>
    <cellStyle name="常规 2 3 3 3 5 2" xfId="1446"/>
    <cellStyle name="常规 2 3 3 3 5 3" xfId="1447"/>
    <cellStyle name="常规 2 3 3 3 5 4" xfId="1448"/>
    <cellStyle name="常规 2 3 3 4" xfId="1449"/>
    <cellStyle name="常规 2 3 3 4 2" xfId="1450"/>
    <cellStyle name="常规 2 3 3 4 2 2" xfId="1451"/>
    <cellStyle name="常规 2 3 3 4 2 3" xfId="1452"/>
    <cellStyle name="常规 2 3 3 4 2 4" xfId="1453"/>
    <cellStyle name="常规 2 3 3 4 2 5" xfId="1454"/>
    <cellStyle name="常规 2 3 3 4 3" xfId="1455"/>
    <cellStyle name="常规 2 3 3 4 3 2" xfId="1456"/>
    <cellStyle name="常规 2 3 3 4 3 3" xfId="1457"/>
    <cellStyle name="常规 2 3 3 4 3 4" xfId="1458"/>
    <cellStyle name="常规 2 3 3 4 4" xfId="1459"/>
    <cellStyle name="常规 2 3 3 4 5" xfId="1460"/>
    <cellStyle name="常规 2 3 3 5" xfId="1461"/>
    <cellStyle name="常规 2 3 3 5 2" xfId="1462"/>
    <cellStyle name="常规 2 3 3 5 2 2" xfId="1463"/>
    <cellStyle name="常规 2 3 3 5 2 3" xfId="1464"/>
    <cellStyle name="常规 2 3 3 5 2 4" xfId="1465"/>
    <cellStyle name="常规 2 3 3 5 3" xfId="1466"/>
    <cellStyle name="常规 2 3 3 5 4" xfId="1467"/>
    <cellStyle name="常规 2 3 3 5 5" xfId="1468"/>
    <cellStyle name="常规 2 3 4 2" xfId="1469"/>
    <cellStyle name="常规 2 3 8 2" xfId="1470"/>
    <cellStyle name="常规 2 3 4 2 2 2" xfId="1471"/>
    <cellStyle name="常规 2 3 8 2 2" xfId="1472"/>
    <cellStyle name="常规 2 3 4 2 2 2 2" xfId="1473"/>
    <cellStyle name="常规 2 5 2 3 2 5" xfId="1474"/>
    <cellStyle name="常规 2 3 4 2 2 2 2 2" xfId="1475"/>
    <cellStyle name="常规 2 3 4 2 2 2 2 3" xfId="1476"/>
    <cellStyle name="常规 2 3 4 2 2 2 2 4" xfId="1477"/>
    <cellStyle name="常规 2 3 8 2 3" xfId="1478"/>
    <cellStyle name="常规 2 3 4 2 2 2 3" xfId="1479"/>
    <cellStyle name="常规 2 3 8 2 4" xfId="1480"/>
    <cellStyle name="常规 2 3 4 2 2 2 4" xfId="1481"/>
    <cellStyle name="常规 2 3 4 2 2 2 5" xfId="1482"/>
    <cellStyle name="常规 2 3 8 3" xfId="1483"/>
    <cellStyle name="常规 2 3 4 2 2 3" xfId="1484"/>
    <cellStyle name="常规 2 3 4 2 2 3 2" xfId="1485"/>
    <cellStyle name="常规 2 3 4 2 2 3 3" xfId="1486"/>
    <cellStyle name="常规 2 3 4 2 2 3 4" xfId="1487"/>
    <cellStyle name="常规 2 3 8 4" xfId="1488"/>
    <cellStyle name="常规 2 3 4 2 2 4" xfId="1489"/>
    <cellStyle name="常规 2 3 8 5" xfId="1490"/>
    <cellStyle name="常规 2 3 4 2 2 5" xfId="1491"/>
    <cellStyle name="常规 2 3 4 2 2 6" xfId="1492"/>
    <cellStyle name="常规 2 3 4 2 3 2 2 4" xfId="1493"/>
    <cellStyle name="常规 2 3 4 2 3 3 2" xfId="1494"/>
    <cellStyle name="常规 2 3 4 2 3 3 3" xfId="1495"/>
    <cellStyle name="常规 2 3 4 2 3 3 4" xfId="1496"/>
    <cellStyle name="常规 2 3 4 2 3 6" xfId="1497"/>
    <cellStyle name="常规 2 3 4 2 4" xfId="1498"/>
    <cellStyle name="常规 2 3 4 2 4 2 2" xfId="1499"/>
    <cellStyle name="常规 2 3 4 2 4 2 3" xfId="1500"/>
    <cellStyle name="常规 2 3 4 2 4 2 4" xfId="1501"/>
    <cellStyle name="常规 2 3 4 2 5" xfId="1502"/>
    <cellStyle name="常规 2 3 4 2 5 4" xfId="1503"/>
    <cellStyle name="常规 2 3 4 3" xfId="1504"/>
    <cellStyle name="常规 2 3 4 3 2 2" xfId="1505"/>
    <cellStyle name="常规 2 3 4 3 2 3" xfId="1506"/>
    <cellStyle name="常规 2 3 4 3 2 4" xfId="1507"/>
    <cellStyle name="常规 2 7 2" xfId="1508"/>
    <cellStyle name="常规 2 3 4 3 2 5" xfId="1509"/>
    <cellStyle name="常规 2 4 9" xfId="1510"/>
    <cellStyle name="常规 2 3 4 3 3" xfId="1511"/>
    <cellStyle name="常规 2 3 4 3 4" xfId="1512"/>
    <cellStyle name="常规 2 3 4 3 5" xfId="1513"/>
    <cellStyle name="常规 2 3 4 3 6" xfId="1514"/>
    <cellStyle name="常规 2 3 4 4" xfId="1515"/>
    <cellStyle name="常规 2 5 8" xfId="1516"/>
    <cellStyle name="常规 2 3 4 4 2" xfId="1517"/>
    <cellStyle name="常规 2 3 4 4 2 2" xfId="1518"/>
    <cellStyle name="常规 2 3 4 4 2 3" xfId="1519"/>
    <cellStyle name="常规 2 3 4 4 2 4" xfId="1520"/>
    <cellStyle name="常规 2 5 9" xfId="1521"/>
    <cellStyle name="常规 2 3 4 4 3" xfId="1522"/>
    <cellStyle name="常规 2 3 4 4 4" xfId="1523"/>
    <cellStyle name="常规 2 3 4 4 5" xfId="1524"/>
    <cellStyle name="常规 2 3 4 5" xfId="1525"/>
    <cellStyle name="常规 2 3 5 2 2 2" xfId="1526"/>
    <cellStyle name="常规 2 3 5 2 2 2 2" xfId="1527"/>
    <cellStyle name="常规 2 3 5 2 2 2 4" xfId="1528"/>
    <cellStyle name="常规 2 3 5 2 2 3" xfId="1529"/>
    <cellStyle name="常规 2 3 5 2 2 4" xfId="1530"/>
    <cellStyle name="常规 2 3 5 2 2 5" xfId="1531"/>
    <cellStyle name="常规 2 3 5 2 3" xfId="1532"/>
    <cellStyle name="常规 2 3 5 2 4" xfId="1533"/>
    <cellStyle name="常规 2 3 5 2 5" xfId="1534"/>
    <cellStyle name="常规 2 3 5 2 6" xfId="1535"/>
    <cellStyle name="常规 2 3 5 3 2" xfId="1536"/>
    <cellStyle name="常规 2 3 5 3 2 2" xfId="1537"/>
    <cellStyle name="常规 2 3 5 3 2 2 3" xfId="1538"/>
    <cellStyle name="常规 2 3 5 3 2 2 4" xfId="1539"/>
    <cellStyle name="常规 2 3 5 3 2 3" xfId="1540"/>
    <cellStyle name="常规 2 3 5 3 2 4" xfId="1541"/>
    <cellStyle name="常规 2 3 5 3 2 5" xfId="1542"/>
    <cellStyle name="常规 2 3 5 3 3" xfId="1543"/>
    <cellStyle name="常规 2 3 5 3 4" xfId="1544"/>
    <cellStyle name="常规 2 3 5 4" xfId="1545"/>
    <cellStyle name="常规 2 3 5 4 2" xfId="1546"/>
    <cellStyle name="常规 2 3 5 4 2 2" xfId="1547"/>
    <cellStyle name="常规 2 3 5 4 2 3" xfId="1548"/>
    <cellStyle name="常规 2 3 5 4 2 4" xfId="1549"/>
    <cellStyle name="常规 2 3 5 4 3" xfId="1550"/>
    <cellStyle name="常规 2 3 5 4 4" xfId="1551"/>
    <cellStyle name="常规 2 3 5 4 5" xfId="1552"/>
    <cellStyle name="常规 2 3 5 5" xfId="1553"/>
    <cellStyle name="常规 2 3 5 5 2" xfId="1554"/>
    <cellStyle name="常规 2 3 5 5 3" xfId="1555"/>
    <cellStyle name="常规 2 3 5 5 4" xfId="1556"/>
    <cellStyle name="常规 2 3 6 2 2" xfId="1557"/>
    <cellStyle name="常规 2 3 6 2 2 2" xfId="1558"/>
    <cellStyle name="常规 2 3 6 2 2 2 2" xfId="1559"/>
    <cellStyle name="常规 2 3 6 2 2 2 3" xfId="1560"/>
    <cellStyle name="常规 2 3 6 2 2 2 4" xfId="1561"/>
    <cellStyle name="常规 2 3 6 2 2 3" xfId="1562"/>
    <cellStyle name="常规 2 3 6 2 2 4" xfId="1563"/>
    <cellStyle name="常规 2 3 6 2 2 5" xfId="1564"/>
    <cellStyle name="常规 2 3 6 2 3" xfId="1565"/>
    <cellStyle name="常规 2 3 6 2 4" xfId="1566"/>
    <cellStyle name="常规 2 3 6 2 5" xfId="1567"/>
    <cellStyle name="常规 2 3 6 2 6" xfId="1568"/>
    <cellStyle name="常规 2 3 6 3 2" xfId="1569"/>
    <cellStyle name="常规 2 3 6 3 2 2" xfId="1570"/>
    <cellStyle name="常规 2 3 6 3 2 2 3" xfId="1571"/>
    <cellStyle name="常规 2 3 6 3 2 2 4" xfId="1572"/>
    <cellStyle name="常规 2 3 6 3 2 3" xfId="1573"/>
    <cellStyle name="常规 2 3 6 3 2 4" xfId="1574"/>
    <cellStyle name="常规 2 3 6 3 2 5" xfId="1575"/>
    <cellStyle name="常规 2 3 6 3 3" xfId="1576"/>
    <cellStyle name="常规 2 3 6 3 3 4" xfId="1577"/>
    <cellStyle name="常规 2 3 6 3 4" xfId="1578"/>
    <cellStyle name="常规 2 3 6 3 5" xfId="1579"/>
    <cellStyle name="常规 2 3 6 3 6" xfId="1580"/>
    <cellStyle name="常规 2 3 6 4 2 2" xfId="1581"/>
    <cellStyle name="常规 2 3 6 4 2 3" xfId="1582"/>
    <cellStyle name="常规 2 3 6 4 2 4" xfId="1583"/>
    <cellStyle name="常规 2 3 6 4 4" xfId="1584"/>
    <cellStyle name="常规 2 3 6 4 5" xfId="1585"/>
    <cellStyle name="常规 2 3 6 5" xfId="1586"/>
    <cellStyle name="常规 2 3 6 5 3" xfId="1587"/>
    <cellStyle name="常规 2 3 6 5 4" xfId="1588"/>
    <cellStyle name="常规 2 3 7 2 2" xfId="1589"/>
    <cellStyle name="常规 2 3 7 2 2 2" xfId="1590"/>
    <cellStyle name="常规 2 3 7 2 2 3" xfId="1591"/>
    <cellStyle name="常规 2 3 7 2 2 4" xfId="1592"/>
    <cellStyle name="常规 2 3 7 2 3" xfId="1593"/>
    <cellStyle name="常规 2 3 7 2 4" xfId="1594"/>
    <cellStyle name="常规 2 3 7 2 5" xfId="1595"/>
    <cellStyle name="常规 2 3 7 3" xfId="1596"/>
    <cellStyle name="常规 2 3 7 3 2" xfId="1597"/>
    <cellStyle name="常规 2 3 7 3 3" xfId="1598"/>
    <cellStyle name="常规 2 3 7 3 4" xfId="1599"/>
    <cellStyle name="常规 2 3 7 4" xfId="1600"/>
    <cellStyle name="常规 2 3 7 5" xfId="1601"/>
    <cellStyle name="常规 2 3 7 6" xfId="1602"/>
    <cellStyle name="常规 2 4" xfId="1603"/>
    <cellStyle name="常规 2 4 5 5" xfId="1604"/>
    <cellStyle name="常规 2 4 2" xfId="1605"/>
    <cellStyle name="常规 2 4 2 2" xfId="1606"/>
    <cellStyle name="常规 2 4 2 2 2" xfId="1607"/>
    <cellStyle name="常规 2 4 2 2 2 2" xfId="1608"/>
    <cellStyle name="常规 2 4 2 2 2 3" xfId="1609"/>
    <cellStyle name="常规 2 4 2 2 2 4" xfId="1610"/>
    <cellStyle name="常规 2 4 2 2 2 5" xfId="1611"/>
    <cellStyle name="常规 2 4 2 2 2 6" xfId="1612"/>
    <cellStyle name="常规 2 4 2 2 3" xfId="1613"/>
    <cellStyle name="常规 2 4 2 2 3 2" xfId="1614"/>
    <cellStyle name="常规 2 4 2 2 3 3" xfId="1615"/>
    <cellStyle name="常规 2 4 2 2 3 4" xfId="1616"/>
    <cellStyle name="常规 2 5 3 2 2 2 2" xfId="1617"/>
    <cellStyle name="常规 2 4 2 2 3 5" xfId="1618"/>
    <cellStyle name="常规 2 4 2 2 4" xfId="1619"/>
    <cellStyle name="常规 2 4 2 2 4 2" xfId="1620"/>
    <cellStyle name="常规 2 4 2 2 4 3" xfId="1621"/>
    <cellStyle name="常规 2 4 2 2 4 4" xfId="1622"/>
    <cellStyle name="常规 2 4 2 2 5" xfId="1623"/>
    <cellStyle name="常规 2 4 2 3" xfId="1624"/>
    <cellStyle name="常规 2 4 2 3 2" xfId="1625"/>
    <cellStyle name="常规 2 4 2 3 2 2" xfId="1626"/>
    <cellStyle name="常规 2 4 2 3 2 3" xfId="1627"/>
    <cellStyle name="常规 2 4 2 3 2 4" xfId="1628"/>
    <cellStyle name="常规 2 4 2 3 2 5" xfId="1629"/>
    <cellStyle name="常规 2 4 2 3 3" xfId="1630"/>
    <cellStyle name="常规 2 4 2 3 3 2" xfId="1631"/>
    <cellStyle name="常规 2 4 2 3 3 3" xfId="1632"/>
    <cellStyle name="常规 2 4 2 3 3 4" xfId="1633"/>
    <cellStyle name="常规 2 4 2 3 4" xfId="1634"/>
    <cellStyle name="常规 2 4 2 3 5" xfId="1635"/>
    <cellStyle name="常规 2 4 2 4" xfId="1636"/>
    <cellStyle name="常规 2 4 2 4 2" xfId="1637"/>
    <cellStyle name="常规 2 4 2 4 2 2" xfId="1638"/>
    <cellStyle name="常规 2 4 2 4 2 3" xfId="1639"/>
    <cellStyle name="常规 2 4 2 4 2 4" xfId="1640"/>
    <cellStyle name="常规 2 4 2 4 3" xfId="1641"/>
    <cellStyle name="常规 2 4 2 4 4" xfId="1642"/>
    <cellStyle name="常规 2 4 2 4 5" xfId="1643"/>
    <cellStyle name="常规 2 4 2 5" xfId="1644"/>
    <cellStyle name="常规 2 4 2 5 2" xfId="1645"/>
    <cellStyle name="常规 2 4 2 5 3" xfId="1646"/>
    <cellStyle name="常规 2 4 2 5 4" xfId="1647"/>
    <cellStyle name="常规 2 4 2 6" xfId="1648"/>
    <cellStyle name="常规 2 4 2 7" xfId="1649"/>
    <cellStyle name="常规 2 4 2 8" xfId="1650"/>
    <cellStyle name="常规 2 4 3" xfId="1651"/>
    <cellStyle name="常规 2 4 3 2" xfId="1652"/>
    <cellStyle name="常规 2 4 3 2 2 2" xfId="1653"/>
    <cellStyle name="常规 2 4 3 2 3 3" xfId="1654"/>
    <cellStyle name="常规 2 4 3 2 2 2 2" xfId="1655"/>
    <cellStyle name="常规 2 4 3 2 3 4" xfId="1656"/>
    <cellStyle name="常规 2 4 3 2 2 2 3" xfId="1657"/>
    <cellStyle name="常规 2 5 3 3 2 2 2" xfId="1658"/>
    <cellStyle name="常规 2 4 3 2 2 2 4" xfId="1659"/>
    <cellStyle name="常规 2 4 3 2 2 3" xfId="1660"/>
    <cellStyle name="常规 2 4 3 2 2 4" xfId="1661"/>
    <cellStyle name="常规 2 4 3 2 2 5" xfId="1662"/>
    <cellStyle name="常规 2 4 3 2 3" xfId="1663"/>
    <cellStyle name="常规 2 4 3 2 3 2" xfId="1664"/>
    <cellStyle name="常规 2 4 3 2 4" xfId="1665"/>
    <cellStyle name="常规 2 4 3 2 5" xfId="1666"/>
    <cellStyle name="常规 2 4 3 3" xfId="1667"/>
    <cellStyle name="常规 2 4 3 3 2" xfId="1668"/>
    <cellStyle name="常规 2 4 3 3 3" xfId="1669"/>
    <cellStyle name="常规 2 4 3 3 3 2" xfId="1670"/>
    <cellStyle name="常规 2 4 3 3 3 3" xfId="1671"/>
    <cellStyle name="常规 2 4 3 3 3 4" xfId="1672"/>
    <cellStyle name="常规 2 4 3 3 4" xfId="1673"/>
    <cellStyle name="常规 2 4 3 3 5" xfId="1674"/>
    <cellStyle name="常规 2 4 3 4" xfId="1675"/>
    <cellStyle name="常规 2 4 3 4 2" xfId="1676"/>
    <cellStyle name="常规 2 4 3 4 2 2" xfId="1677"/>
    <cellStyle name="常规 2 4 3 4 2 3" xfId="1678"/>
    <cellStyle name="常规 2 4 3 4 2 4" xfId="1679"/>
    <cellStyle name="常规 2 4 3 4 3" xfId="1680"/>
    <cellStyle name="常规 2 4 3 4 4" xfId="1681"/>
    <cellStyle name="常规 2 4 3 4 5" xfId="1682"/>
    <cellStyle name="常规 2 4 4" xfId="1683"/>
    <cellStyle name="常规 2 4 4 2" xfId="1684"/>
    <cellStyle name="常规 2 4 4 2 2" xfId="1685"/>
    <cellStyle name="常规 2 4 4 2 2 2" xfId="1686"/>
    <cellStyle name="常规 2 4 4 2 2 3" xfId="1687"/>
    <cellStyle name="常规 2 4 4 2 2 4" xfId="1688"/>
    <cellStyle name="常规 2 4 4 2 3" xfId="1689"/>
    <cellStyle name="常规 2 4 4 2 4" xfId="1690"/>
    <cellStyle name="常规 2 4 4 2 5" xfId="1691"/>
    <cellStyle name="常规 2 4 4 3" xfId="1692"/>
    <cellStyle name="常规 2 4 4 3 2" xfId="1693"/>
    <cellStyle name="常规 2 4 4 3 3" xfId="1694"/>
    <cellStyle name="常规 2 4 4 3 4" xfId="1695"/>
    <cellStyle name="常规 2 4 4 4" xfId="1696"/>
    <cellStyle name="常规 2 4 5" xfId="1697"/>
    <cellStyle name="常规 2 4 5 2" xfId="1698"/>
    <cellStyle name="常规 2 4 5 2 2" xfId="1699"/>
    <cellStyle name="常规 2 4 5 2 3" xfId="1700"/>
    <cellStyle name="常规 2 4 5 2 4" xfId="1701"/>
    <cellStyle name="常规 2 4 5 3" xfId="1702"/>
    <cellStyle name="常规 2 4 5 4" xfId="1703"/>
    <cellStyle name="常规 2 4 6 3" xfId="1704"/>
    <cellStyle name="常规 2 4 6 4" xfId="1705"/>
    <cellStyle name="常规 2 5" xfId="1706"/>
    <cellStyle name="常规 2 5 2" xfId="1707"/>
    <cellStyle name="常规 2 5 2 2 2" xfId="1708"/>
    <cellStyle name="常规 2 5 2 2 2 2" xfId="1709"/>
    <cellStyle name="常规 2 5 2 2 2 2 2 2" xfId="1710"/>
    <cellStyle name="常规 2 5 2 2 2 2 2 3" xfId="1711"/>
    <cellStyle name="常规 2 5 2 2 2 2 2 4" xfId="1712"/>
    <cellStyle name="常规 2 5 2 2 2 2 4" xfId="1713"/>
    <cellStyle name="常规 2 5 2 2 2 2 5" xfId="1714"/>
    <cellStyle name="常规 2 5 2 2 2 3" xfId="1715"/>
    <cellStyle name="常规 2 5 2 2 2 3 3" xfId="1716"/>
    <cellStyle name="常规 2 5 2 2 2 5" xfId="1717"/>
    <cellStyle name="常规 2 5 2 2 2 6" xfId="1718"/>
    <cellStyle name="常规 2 5 2 2 3" xfId="1719"/>
    <cellStyle name="常规 2 5 2 2 3 2" xfId="1720"/>
    <cellStyle name="常规 2 5 2 2 3 2 4" xfId="1721"/>
    <cellStyle name="常规 2 5 2 2 3 3" xfId="1722"/>
    <cellStyle name="常规 2 5 2 2 3 4" xfId="1723"/>
    <cellStyle name="常规 2 5 2 2 3 5" xfId="1724"/>
    <cellStyle name="常规 2 5 2 2 4" xfId="1725"/>
    <cellStyle name="常规 2 5 2 2 4 2" xfId="1726"/>
    <cellStyle name="常规 2 5 2 2 4 3" xfId="1727"/>
    <cellStyle name="常规 2 5 2 2 4 4" xfId="1728"/>
    <cellStyle name="常规 2 5 2 2 5" xfId="1729"/>
    <cellStyle name="常规 2 5 2 3" xfId="1730"/>
    <cellStyle name="常规 2 5 2 3 2" xfId="1731"/>
    <cellStyle name="常规 2 5 2 3 2 2" xfId="1732"/>
    <cellStyle name="常规 2 5 2 3 2 2 4" xfId="1733"/>
    <cellStyle name="常规 2 5 2 3 2 3" xfId="1734"/>
    <cellStyle name="常规 2 5 2 3 2 4" xfId="1735"/>
    <cellStyle name="常规 2 5 2 4" xfId="1736"/>
    <cellStyle name="常规 2 5 2 4 2" xfId="1737"/>
    <cellStyle name="常规 2 5 2 4 2 2" xfId="1738"/>
    <cellStyle name="常规 2 5 2 4 2 3" xfId="1739"/>
    <cellStyle name="常规 2 5 2 4 2 4" xfId="1740"/>
    <cellStyle name="常规 2 6 2 2 2" xfId="1741"/>
    <cellStyle name="常规 2 5 2 5" xfId="1742"/>
    <cellStyle name="常规 2 6 2 2 2 2" xfId="1743"/>
    <cellStyle name="常规 2 5 2 5 2" xfId="1744"/>
    <cellStyle name="常规 2 6 2 2 3" xfId="1745"/>
    <cellStyle name="常规 2 5 2 6" xfId="1746"/>
    <cellStyle name="常规 2 6 2 2 4" xfId="1747"/>
    <cellStyle name="常规 2 5 2 7" xfId="1748"/>
    <cellStyle name="常规 2 6 2 2 5" xfId="1749"/>
    <cellStyle name="常规 2 5 2 8" xfId="1750"/>
    <cellStyle name="常规 2 5 3" xfId="1751"/>
    <cellStyle name="常规 2 5 3 2" xfId="1752"/>
    <cellStyle name="常规 2 5 3 2 2" xfId="1753"/>
    <cellStyle name="常规 2 5 3 2 2 2" xfId="1754"/>
    <cellStyle name="常规 2 5 3 2 2 2 3" xfId="1755"/>
    <cellStyle name="常规 2 5 3 2 2 2 4" xfId="1756"/>
    <cellStyle name="常规 2 5 3 2 2 3" xfId="1757"/>
    <cellStyle name="常规 2 5 3 2 2 4" xfId="1758"/>
    <cellStyle name="常规 2 5 3 2 3" xfId="1759"/>
    <cellStyle name="常规 2 5 3 2 3 4" xfId="1760"/>
    <cellStyle name="常规 2 5 3 2 4" xfId="1761"/>
    <cellStyle name="常规 2 5 3 2 5" xfId="1762"/>
    <cellStyle name="常规 2 5 3 3" xfId="1763"/>
    <cellStyle name="常规 2 5 3 3 2" xfId="1764"/>
    <cellStyle name="常规 2 5 3 3 2 2" xfId="1765"/>
    <cellStyle name="常规 2 5 3 3 2 2 3" xfId="1766"/>
    <cellStyle name="常规 2 5 3 3 2 2 4" xfId="1767"/>
    <cellStyle name="常规 2 5 3 4" xfId="1768"/>
    <cellStyle name="常规 2 5 3 4 2" xfId="1769"/>
    <cellStyle name="常规 2 5 3 4 2 2" xfId="1770"/>
    <cellStyle name="常规 2 6 2 3 2" xfId="1771"/>
    <cellStyle name="常规 2 5 3 5" xfId="1772"/>
    <cellStyle name="常规 2 5 3 5 2" xfId="1773"/>
    <cellStyle name="常规 2 5 4" xfId="1774"/>
    <cellStyle name="常规 2 5 4 2" xfId="1775"/>
    <cellStyle name="常规 2 5 4 2 2" xfId="1776"/>
    <cellStyle name="常规 2 5 4 2 2 2" xfId="1777"/>
    <cellStyle name="常规 2 5 4 2 2 3" xfId="1778"/>
    <cellStyle name="常规 2 5 4 2 2 4" xfId="1779"/>
    <cellStyle name="常规 2 5 4 2 3" xfId="1780"/>
    <cellStyle name="常规 2 5 4 2 4" xfId="1781"/>
    <cellStyle name="常规 2 5 4 2 5" xfId="1782"/>
    <cellStyle name="常规 2 5 4 3" xfId="1783"/>
    <cellStyle name="常规 2 5 4 3 2" xfId="1784"/>
    <cellStyle name="常规 2 5 4 4" xfId="1785"/>
    <cellStyle name="常规 2 5 4 5" xfId="1786"/>
    <cellStyle name="常规 2 5 4 6" xfId="1787"/>
    <cellStyle name="常规 2 5 5" xfId="1788"/>
    <cellStyle name="常规 2 5 5 2" xfId="1789"/>
    <cellStyle name="常规 2 5 5 2 2" xfId="1790"/>
    <cellStyle name="常规 2 5 5 2 3" xfId="1791"/>
    <cellStyle name="常规 2 5 5 2 4" xfId="1792"/>
    <cellStyle name="常规 2 5 5 3" xfId="1793"/>
    <cellStyle name="常规 2 5 5 4" xfId="1794"/>
    <cellStyle name="常规 2 6 3 2 2 2" xfId="1795"/>
    <cellStyle name="常规 2 5 5 5" xfId="1796"/>
    <cellStyle name="常规 2 5 6" xfId="1797"/>
    <cellStyle name="常规 2 5 6 2" xfId="1798"/>
    <cellStyle name="常规 2 5 6 3" xfId="1799"/>
    <cellStyle name="常规 2 5 6 4" xfId="1800"/>
    <cellStyle name="常规 2 5 7" xfId="1801"/>
    <cellStyle name="常规 2 6" xfId="1802"/>
    <cellStyle name="常规 2 6 2" xfId="1803"/>
    <cellStyle name="常规 3 2" xfId="1804"/>
    <cellStyle name="常规 2 6 2 3" xfId="1805"/>
    <cellStyle name="常规 2 6 2 4" xfId="1806"/>
    <cellStyle name="常规 2 6 3 2 2" xfId="1807"/>
    <cellStyle name="常规 2 6 2 5" xfId="1808"/>
    <cellStyle name="常规 2 6 3 2 3" xfId="1809"/>
    <cellStyle name="常规 2 6 2 6" xfId="1810"/>
    <cellStyle name="常规 2 6 3" xfId="1811"/>
    <cellStyle name="常规 2 6 3 2" xfId="1812"/>
    <cellStyle name="常规 2 6 3 2 2 4" xfId="1813"/>
    <cellStyle name="常规 2 6 3 2 4" xfId="1814"/>
    <cellStyle name="常规 2 6 3 2 5" xfId="1815"/>
    <cellStyle name="常规 2 6 3 3" xfId="1816"/>
    <cellStyle name="常规 2 6 3 5" xfId="1817"/>
    <cellStyle name="常规 2 6 3 3 2" xfId="1818"/>
    <cellStyle name="常规 2 6 3 4" xfId="1819"/>
    <cellStyle name="常规 2 6 4" xfId="1820"/>
    <cellStyle name="常规 2 6 4 2" xfId="1821"/>
    <cellStyle name="常规 2 7 2 5" xfId="1822"/>
    <cellStyle name="常规 2 6 4 2 2" xfId="1823"/>
    <cellStyle name="常规 2 7 2 6" xfId="1824"/>
    <cellStyle name="常规 2 6 4 2 3" xfId="1825"/>
    <cellStyle name="常规 2 6 4 2 4" xfId="1826"/>
    <cellStyle name="常规 2 6 4 3" xfId="1827"/>
    <cellStyle name="常规 2 6 4 4" xfId="1828"/>
    <cellStyle name="常规 2 6 4 5" xfId="1829"/>
    <cellStyle name="常规 2 6 5" xfId="1830"/>
    <cellStyle name="常规 2 6 5 2" xfId="1831"/>
    <cellStyle name="常规 2 6 5 3" xfId="1832"/>
    <cellStyle name="常规 2 6 5 4" xfId="1833"/>
    <cellStyle name="常规 2 6 6" xfId="1834"/>
    <cellStyle name="常规 2 6 7" xfId="1835"/>
    <cellStyle name="常规 2 7" xfId="1836"/>
    <cellStyle name="常规 2 7 2 2" xfId="1837"/>
    <cellStyle name="常规 2 7 2 2 2" xfId="1838"/>
    <cellStyle name="常规 2 7 2 2 2 2" xfId="1839"/>
    <cellStyle name="常规 2 7 2 2 2 3" xfId="1840"/>
    <cellStyle name="常规 2 7 2 2 2 4" xfId="1841"/>
    <cellStyle name="常规 2 7 2 2 3" xfId="1842"/>
    <cellStyle name="常规 2 7 2 2 4" xfId="1843"/>
    <cellStyle name="常规 2 7 2 2 5" xfId="1844"/>
    <cellStyle name="常规 2 7 2 3" xfId="1845"/>
    <cellStyle name="常规 2 7 2 3 2" xfId="1846"/>
    <cellStyle name="常规 2 7 2 4" xfId="1847"/>
    <cellStyle name="常规 2 7 3" xfId="1848"/>
    <cellStyle name="常规 2 7 3 2" xfId="1849"/>
    <cellStyle name="常规 2 7 3 2 2" xfId="1850"/>
    <cellStyle name="常规 2 7 3 2 2 2" xfId="1851"/>
    <cellStyle name="常规 2 7 3 2 2 3" xfId="1852"/>
    <cellStyle name="常规 2 7 3 2 2 4" xfId="1853"/>
    <cellStyle name="常规 2 7 3 2 3" xfId="1854"/>
    <cellStyle name="常规 2 7 3 2 4" xfId="1855"/>
    <cellStyle name="常规 2 7 3 2 5" xfId="1856"/>
    <cellStyle name="常规 2 7 3 3" xfId="1857"/>
    <cellStyle name="常规 2 7 3 4" xfId="1858"/>
    <cellStyle name="常规 2 7 3 5" xfId="1859"/>
    <cellStyle name="常规 2 7 4" xfId="1860"/>
    <cellStyle name="常规 2 7 4 2" xfId="1861"/>
    <cellStyle name="常规 2 7 4 2 4" xfId="1862"/>
    <cellStyle name="常规 2 7 4 3" xfId="1863"/>
    <cellStyle name="常规 2 7 4 4" xfId="1864"/>
    <cellStyle name="常规 2 7 4 5" xfId="1865"/>
    <cellStyle name="常规 2 7 5" xfId="1866"/>
    <cellStyle name="常规 2 7 5 2" xfId="1867"/>
    <cellStyle name="常规 2 7 5 3" xfId="1868"/>
    <cellStyle name="常规 2 7 5 4" xfId="1869"/>
    <cellStyle name="常规 2 7 6" xfId="1870"/>
    <cellStyle name="常规 2 7 7" xfId="1871"/>
    <cellStyle name="常规 2 8 2 2" xfId="1872"/>
    <cellStyle name="常规 2 8 2 2 2" xfId="1873"/>
    <cellStyle name="常规 2 8 2 2 3" xfId="1874"/>
    <cellStyle name="常规 2 8 2 2 4" xfId="1875"/>
    <cellStyle name="常规 2 8 2 3" xfId="1876"/>
    <cellStyle name="常规 2 8 2 4" xfId="1877"/>
    <cellStyle name="常规 2 8 2 5" xfId="1878"/>
    <cellStyle name="常规 2 8 3 2" xfId="1879"/>
    <cellStyle name="常规 2 8 3 3" xfId="1880"/>
    <cellStyle name="常规 2 8 3 4" xfId="1881"/>
    <cellStyle name="常规 2 8 5" xfId="1882"/>
    <cellStyle name="常规 2 8 6" xfId="1883"/>
    <cellStyle name="常规 2 9 2" xfId="1884"/>
    <cellStyle name="常规 2 9 2 2" xfId="1885"/>
    <cellStyle name="常规 2 9 2 3" xfId="1886"/>
    <cellStyle name="常规 2 9 2 4" xfId="1887"/>
    <cellStyle name="常规 2 9 3" xfId="1888"/>
    <cellStyle name="常规 2 9 4" xfId="1889"/>
    <cellStyle name="常规 2 9 5" xfId="1890"/>
    <cellStyle name="常规 3" xfId="1891"/>
    <cellStyle name="常规 4" xfId="1892"/>
    <cellStyle name="常规 5" xfId="1893"/>
    <cellStyle name="常规 8" xfId="1894"/>
    <cellStyle name="常规 9" xfId="18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8"/>
  <sheetViews>
    <sheetView zoomScaleSheetLayoutView="100" workbookViewId="0" topLeftCell="A10">
      <selection activeCell="C13" sqref="C13"/>
    </sheetView>
  </sheetViews>
  <sheetFormatPr defaultColWidth="10.28125" defaultRowHeight="12.75"/>
  <cols>
    <col min="1" max="1" width="89.8515625" style="102" customWidth="1"/>
    <col min="2" max="125" width="10.28125" style="103" customWidth="1"/>
  </cols>
  <sheetData>
    <row r="1" s="100" customFormat="1" ht="15" customHeight="1">
      <c r="A1" s="104" t="s">
        <v>0</v>
      </c>
    </row>
    <row r="2" s="100" customFormat="1" ht="54" customHeight="1">
      <c r="A2" s="105" t="s">
        <v>1</v>
      </c>
    </row>
    <row r="3" s="100" customFormat="1" ht="31.5" customHeight="1">
      <c r="A3" s="105" t="s">
        <v>2</v>
      </c>
    </row>
    <row r="4" s="100" customFormat="1" ht="69" customHeight="1">
      <c r="A4" s="105" t="s">
        <v>3</v>
      </c>
    </row>
    <row r="5" s="100" customFormat="1" ht="58.5" customHeight="1">
      <c r="A5" s="105" t="s">
        <v>4</v>
      </c>
    </row>
    <row r="6" s="100" customFormat="1" ht="30" customHeight="1">
      <c r="A6" s="105" t="s">
        <v>5</v>
      </c>
    </row>
    <row r="7" s="100" customFormat="1" ht="28.5" customHeight="1">
      <c r="A7" s="105" t="s">
        <v>6</v>
      </c>
    </row>
    <row r="8" s="100" customFormat="1" ht="18.75" customHeight="1">
      <c r="A8" s="104" t="s">
        <v>7</v>
      </c>
    </row>
    <row r="9" s="100" customFormat="1" ht="102" customHeight="1">
      <c r="A9" s="105" t="s">
        <v>8</v>
      </c>
    </row>
    <row r="10" s="100" customFormat="1" ht="55.5" customHeight="1">
      <c r="A10" s="105" t="s">
        <v>9</v>
      </c>
    </row>
    <row r="11" s="100" customFormat="1" ht="42.75" customHeight="1">
      <c r="A11" s="105" t="s">
        <v>10</v>
      </c>
    </row>
    <row r="12" s="100" customFormat="1" ht="36" customHeight="1">
      <c r="A12" s="105" t="s">
        <v>11</v>
      </c>
    </row>
    <row r="13" s="100" customFormat="1" ht="58.5" customHeight="1">
      <c r="A13" s="105" t="s">
        <v>12</v>
      </c>
    </row>
    <row r="14" s="100" customFormat="1" ht="34.5" customHeight="1">
      <c r="A14" s="105" t="s">
        <v>13</v>
      </c>
    </row>
    <row r="15" s="100" customFormat="1" ht="24.75" customHeight="1">
      <c r="A15" s="105" t="s">
        <v>14</v>
      </c>
    </row>
    <row r="16" s="100" customFormat="1" ht="15.75" customHeight="1">
      <c r="A16" s="104" t="s">
        <v>15</v>
      </c>
    </row>
    <row r="17" s="100" customFormat="1" ht="18.75" customHeight="1">
      <c r="A17" s="105" t="s">
        <v>16</v>
      </c>
    </row>
    <row r="18" s="101" customFormat="1" ht="34.5" customHeight="1">
      <c r="A18" s="106" t="s">
        <v>17</v>
      </c>
    </row>
  </sheetData>
  <sheetProtection password="E84F" sheet="1" objects="1"/>
  <printOptions/>
  <pageMargins left="0.7513888888888889" right="0.7513888888888889" top="0.4722222222222222" bottom="0.39305555555555555" header="0.275" footer="0.11805555555555555"/>
  <pageSetup horizontalDpi="600" verticalDpi="600" orientation="portrait" paperSize="9"/>
  <headerFooter scaleWithDoc="0" alignWithMargins="0">
    <oddFooter>&amp;C响应人：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dimension ref="A1:F10"/>
  <sheetViews>
    <sheetView showZeros="0" zoomScaleSheetLayoutView="100" workbookViewId="0" topLeftCell="A7">
      <selection activeCell="D10" sqref="D10"/>
    </sheetView>
  </sheetViews>
  <sheetFormatPr defaultColWidth="9.140625" defaultRowHeight="12.75"/>
  <cols>
    <col min="1" max="1" width="5.57421875" style="86" customWidth="1"/>
    <col min="2" max="2" width="13.57421875" style="86" customWidth="1"/>
    <col min="3" max="5" width="20.57421875" style="86" customWidth="1"/>
    <col min="6" max="6" width="14.8515625" style="86" customWidth="1"/>
    <col min="7" max="7" width="9.140625" style="86" customWidth="1"/>
    <col min="8" max="8" width="9.57421875" style="86" bestFit="1" customWidth="1"/>
    <col min="9" max="16384" width="9.140625" style="86" customWidth="1"/>
  </cols>
  <sheetData>
    <row r="1" spans="1:6" ht="45" customHeight="1">
      <c r="A1" s="87" t="s">
        <v>18</v>
      </c>
      <c r="B1" s="87"/>
      <c r="C1" s="87"/>
      <c r="D1" s="87"/>
      <c r="E1" s="87"/>
      <c r="F1" s="87"/>
    </row>
    <row r="2" spans="1:6" s="83" customFormat="1" ht="27.75" customHeight="1">
      <c r="A2" s="88" t="s">
        <v>19</v>
      </c>
      <c r="B2" s="88"/>
      <c r="C2" s="88"/>
      <c r="D2" s="88"/>
      <c r="E2" s="88"/>
      <c r="F2" s="88"/>
    </row>
    <row r="3" spans="1:6" s="84" customFormat="1" ht="45" customHeight="1">
      <c r="A3" s="89" t="s">
        <v>20</v>
      </c>
      <c r="B3" s="90" t="s">
        <v>21</v>
      </c>
      <c r="C3" s="90" t="s">
        <v>22</v>
      </c>
      <c r="D3" s="90" t="s">
        <v>23</v>
      </c>
      <c r="E3" s="90" t="s">
        <v>24</v>
      </c>
      <c r="F3" s="91" t="s">
        <v>25</v>
      </c>
    </row>
    <row r="4" spans="1:6" s="85" customFormat="1" ht="45" customHeight="1">
      <c r="A4" s="92">
        <v>1</v>
      </c>
      <c r="B4" s="32">
        <v>100</v>
      </c>
      <c r="C4" s="32" t="s">
        <v>26</v>
      </c>
      <c r="D4" s="32">
        <f>ZG!H4</f>
        <v>68516</v>
      </c>
      <c r="E4" s="32">
        <f>ZG!K4</f>
        <v>33270</v>
      </c>
      <c r="F4" s="93"/>
    </row>
    <row r="5" spans="1:6" s="85" customFormat="1" ht="45" customHeight="1">
      <c r="A5" s="92">
        <v>2</v>
      </c>
      <c r="B5" s="32">
        <v>200</v>
      </c>
      <c r="C5" s="32" t="s">
        <v>27</v>
      </c>
      <c r="D5" s="32">
        <f>ZG!H11</f>
        <v>119736</v>
      </c>
      <c r="E5" s="32">
        <f>ZG!K11</f>
        <v>0</v>
      </c>
      <c r="F5" s="93"/>
    </row>
    <row r="6" spans="1:6" s="85" customFormat="1" ht="45" customHeight="1">
      <c r="A6" s="92">
        <v>3</v>
      </c>
      <c r="B6" s="32">
        <v>300</v>
      </c>
      <c r="C6" s="32" t="s">
        <v>28</v>
      </c>
      <c r="D6" s="32">
        <f>ZG!H14</f>
        <v>826800</v>
      </c>
      <c r="E6" s="32">
        <f>ZG!K14</f>
        <v>0</v>
      </c>
      <c r="F6" s="93"/>
    </row>
    <row r="7" spans="1:6" s="85" customFormat="1" ht="45" customHeight="1">
      <c r="A7" s="92">
        <v>4</v>
      </c>
      <c r="B7" s="32">
        <v>400</v>
      </c>
      <c r="C7" s="32" t="s">
        <v>29</v>
      </c>
      <c r="D7" s="32">
        <f>ZG!H17</f>
        <v>113400</v>
      </c>
      <c r="E7" s="32">
        <f>ZG!K17</f>
        <v>0</v>
      </c>
      <c r="F7" s="93"/>
    </row>
    <row r="8" spans="1:6" s="85" customFormat="1" ht="45" customHeight="1">
      <c r="A8" s="92">
        <v>5</v>
      </c>
      <c r="B8" s="32">
        <v>700</v>
      </c>
      <c r="C8" s="32" t="s">
        <v>30</v>
      </c>
      <c r="D8" s="32">
        <f>ZG!H23</f>
        <v>160319</v>
      </c>
      <c r="E8" s="32">
        <f>ZG!K23</f>
        <v>0</v>
      </c>
      <c r="F8" s="93"/>
    </row>
    <row r="9" spans="1:6" s="85" customFormat="1" ht="45" customHeight="1">
      <c r="A9" s="92">
        <v>6</v>
      </c>
      <c r="B9" s="32">
        <v>900</v>
      </c>
      <c r="C9" s="32" t="s">
        <v>31</v>
      </c>
      <c r="D9" s="32">
        <f>ZG!H52</f>
        <v>42030</v>
      </c>
      <c r="E9" s="32">
        <f>ZG!K52</f>
        <v>0</v>
      </c>
      <c r="F9" s="93"/>
    </row>
    <row r="10" spans="1:6" s="85" customFormat="1" ht="42" customHeight="1">
      <c r="A10" s="94">
        <v>7</v>
      </c>
      <c r="B10" s="95" t="s">
        <v>32</v>
      </c>
      <c r="C10" s="96"/>
      <c r="D10" s="97">
        <f>SUM(D4:D9)</f>
        <v>1330801</v>
      </c>
      <c r="E10" s="98">
        <v>0</v>
      </c>
      <c r="F10" s="99"/>
    </row>
  </sheetData>
  <sheetProtection password="E84F" sheet="1" objects="1"/>
  <mergeCells count="3">
    <mergeCell ref="A1:F1"/>
    <mergeCell ref="A2:F2"/>
    <mergeCell ref="B10:C10"/>
  </mergeCells>
  <printOptions horizontalCentered="1"/>
  <pageMargins left="0.4326388888888889" right="0.3145833333333333" top="0.5118055555555555" bottom="0.4722222222222222" header="0.3145833333333333" footer="0.2361111111111111"/>
  <pageSetup horizontalDpi="600" verticalDpi="600" orientation="portrait"/>
  <headerFooter>
    <oddFooter xml:space="preserve">&amp;C响应人：                              （盖单位公章）   法定代表人或其委托代理人：                   （签字）   </oddFooter>
  </headerFooter>
</worksheet>
</file>

<file path=xl/worksheets/sheet3.xml><?xml version="1.0" encoding="utf-8"?>
<worksheet xmlns="http://schemas.openxmlformats.org/spreadsheetml/2006/main" xmlns:r="http://schemas.openxmlformats.org/officeDocument/2006/relationships">
  <dimension ref="A1:L64"/>
  <sheetViews>
    <sheetView showZeros="0" tabSelected="1" zoomScaleSheetLayoutView="100" workbookViewId="0" topLeftCell="A61">
      <selection activeCell="A64" sqref="A64:E64"/>
    </sheetView>
  </sheetViews>
  <sheetFormatPr defaultColWidth="9.140625" defaultRowHeight="12.75"/>
  <cols>
    <col min="1" max="1" width="7.00390625" style="6" customWidth="1"/>
    <col min="2" max="2" width="16.140625" style="7" customWidth="1"/>
    <col min="3" max="3" width="6.8515625" style="6" customWidth="1"/>
    <col min="4" max="4" width="25.28125" style="6" customWidth="1"/>
    <col min="5" max="5" width="32.00390625" style="6" customWidth="1"/>
    <col min="6" max="6" width="8.00390625" style="8" customWidth="1"/>
    <col min="7" max="7" width="9.7109375" style="9" bestFit="1" customWidth="1"/>
    <col min="8" max="8" width="10.00390625" style="6" customWidth="1"/>
    <col min="9" max="9" width="4.8515625" style="10" customWidth="1"/>
    <col min="10" max="10" width="10.57421875" style="10" customWidth="1"/>
    <col min="11" max="11" width="10.140625" style="10" customWidth="1"/>
    <col min="12" max="12" width="5.00390625" style="10" customWidth="1"/>
    <col min="13" max="13" width="9.140625" style="6" customWidth="1"/>
    <col min="14" max="14" width="10.7109375" style="6" bestFit="1" customWidth="1"/>
    <col min="15" max="15" width="14.00390625" style="6" bestFit="1" customWidth="1"/>
    <col min="16" max="16384" width="9.140625" style="6" customWidth="1"/>
  </cols>
  <sheetData>
    <row r="1" spans="1:12" ht="30" customHeight="1">
      <c r="A1" s="11" t="s">
        <v>33</v>
      </c>
      <c r="B1" s="11"/>
      <c r="C1" s="11"/>
      <c r="D1" s="11"/>
      <c r="E1" s="11"/>
      <c r="F1" s="11"/>
      <c r="G1" s="11"/>
      <c r="H1" s="11"/>
      <c r="I1" s="74"/>
      <c r="J1" s="74"/>
      <c r="K1" s="74"/>
      <c r="L1" s="74"/>
    </row>
    <row r="2" spans="1:12" s="1" customFormat="1" ht="18" customHeight="1">
      <c r="A2" s="12" t="s">
        <v>34</v>
      </c>
      <c r="B2" s="13" t="s">
        <v>35</v>
      </c>
      <c r="C2" s="14"/>
      <c r="D2" s="14"/>
      <c r="E2" s="14"/>
      <c r="F2" s="8"/>
      <c r="G2" s="9"/>
      <c r="H2" s="6"/>
      <c r="I2" s="10"/>
      <c r="J2" s="75"/>
      <c r="K2" s="75"/>
      <c r="L2" s="75"/>
    </row>
    <row r="3" spans="1:12" ht="30" customHeight="1">
      <c r="A3" s="15" t="s">
        <v>36</v>
      </c>
      <c r="B3" s="16" t="s">
        <v>37</v>
      </c>
      <c r="C3" s="16" t="s">
        <v>38</v>
      </c>
      <c r="D3" s="16" t="s">
        <v>39</v>
      </c>
      <c r="E3" s="17" t="s">
        <v>40</v>
      </c>
      <c r="F3" s="18" t="s">
        <v>41</v>
      </c>
      <c r="G3" s="19" t="s">
        <v>42</v>
      </c>
      <c r="H3" s="20" t="s">
        <v>23</v>
      </c>
      <c r="I3" s="20" t="s">
        <v>25</v>
      </c>
      <c r="J3" s="20" t="s">
        <v>43</v>
      </c>
      <c r="K3" s="20" t="s">
        <v>44</v>
      </c>
      <c r="L3" s="20" t="s">
        <v>25</v>
      </c>
    </row>
    <row r="4" spans="1:12" ht="24" customHeight="1">
      <c r="A4" s="15"/>
      <c r="B4" s="16" t="s">
        <v>45</v>
      </c>
      <c r="C4" s="16"/>
      <c r="D4" s="16"/>
      <c r="E4" s="17"/>
      <c r="F4" s="18"/>
      <c r="G4" s="19"/>
      <c r="H4" s="20">
        <f>H7+H9+H10</f>
        <v>68516</v>
      </c>
      <c r="I4" s="20"/>
      <c r="J4" s="20"/>
      <c r="K4" s="20">
        <f>K7+K9+K10</f>
        <v>33270</v>
      </c>
      <c r="L4" s="76"/>
    </row>
    <row r="5" spans="1:12" ht="24" customHeight="1">
      <c r="A5" s="21">
        <v>102</v>
      </c>
      <c r="B5" s="22" t="s">
        <v>46</v>
      </c>
      <c r="C5" s="23"/>
      <c r="D5" s="23"/>
      <c r="E5" s="24"/>
      <c r="F5" s="25"/>
      <c r="G5" s="26"/>
      <c r="H5" s="27"/>
      <c r="I5" s="27"/>
      <c r="J5" s="76"/>
      <c r="K5" s="76"/>
      <c r="L5" s="76"/>
    </row>
    <row r="6" spans="1:12" ht="24" customHeight="1">
      <c r="A6" s="21" t="s">
        <v>47</v>
      </c>
      <c r="B6" s="22" t="s">
        <v>48</v>
      </c>
      <c r="C6" s="23"/>
      <c r="D6" s="23"/>
      <c r="E6" s="24"/>
      <c r="F6" s="26"/>
      <c r="G6" s="26"/>
      <c r="H6" s="27"/>
      <c r="I6" s="27"/>
      <c r="J6" s="76"/>
      <c r="K6" s="76"/>
      <c r="L6" s="76"/>
    </row>
    <row r="7" spans="1:12" ht="52.5" customHeight="1">
      <c r="A7" s="107" t="s">
        <v>49</v>
      </c>
      <c r="B7" s="22" t="s">
        <v>50</v>
      </c>
      <c r="C7" s="23" t="s">
        <v>51</v>
      </c>
      <c r="D7" s="28" t="s">
        <v>52</v>
      </c>
      <c r="E7" s="28" t="s">
        <v>53</v>
      </c>
      <c r="F7" s="26">
        <v>1</v>
      </c>
      <c r="G7" s="26">
        <f>ROUND((H63+G9+G10)*0.025/0.975,0)</f>
        <v>33270</v>
      </c>
      <c r="H7" s="27">
        <f>G7</f>
        <v>33270</v>
      </c>
      <c r="I7" s="27"/>
      <c r="J7" s="76">
        <f>G7</f>
        <v>33270</v>
      </c>
      <c r="K7" s="77">
        <f>ROUND(J7*F7,0)</f>
        <v>33270</v>
      </c>
      <c r="L7" s="76"/>
    </row>
    <row r="8" spans="1:12" s="1" customFormat="1" ht="24" customHeight="1">
      <c r="A8" s="23" t="s">
        <v>54</v>
      </c>
      <c r="B8" s="22" t="s">
        <v>55</v>
      </c>
      <c r="C8" s="23" t="s">
        <v>56</v>
      </c>
      <c r="D8" s="29"/>
      <c r="E8" s="30"/>
      <c r="F8" s="31"/>
      <c r="G8" s="31"/>
      <c r="H8" s="32"/>
      <c r="I8" s="27"/>
      <c r="J8" s="77"/>
      <c r="K8" s="77">
        <f>ROUND(J8*F8,0)</f>
        <v>0</v>
      </c>
      <c r="L8" s="78"/>
    </row>
    <row r="9" spans="1:12" s="1" customFormat="1" ht="54" customHeight="1">
      <c r="A9" s="23" t="s">
        <v>57</v>
      </c>
      <c r="B9" s="22" t="s">
        <v>55</v>
      </c>
      <c r="C9" s="23" t="s">
        <v>51</v>
      </c>
      <c r="D9" s="33" t="s">
        <v>58</v>
      </c>
      <c r="E9" s="28" t="s">
        <v>59</v>
      </c>
      <c r="F9" s="31">
        <v>1</v>
      </c>
      <c r="G9" s="31">
        <v>10000</v>
      </c>
      <c r="H9" s="34">
        <f>ROUND(F9*G9,2)</f>
        <v>10000</v>
      </c>
      <c r="I9" s="27"/>
      <c r="J9" s="79">
        <f>IF(('汇总表'!E10-K7-K10-K63)*G9/G9&lt;0,0,('汇总表'!E10-K7-K10-K63)*G9/G9)</f>
        <v>0</v>
      </c>
      <c r="K9" s="77">
        <f>ROUND(J9*F9,0)</f>
        <v>0</v>
      </c>
      <c r="L9" s="78"/>
    </row>
    <row r="10" spans="1:12" s="1" customFormat="1" ht="24" customHeight="1">
      <c r="A10" s="23" t="s">
        <v>60</v>
      </c>
      <c r="B10" s="22" t="s">
        <v>61</v>
      </c>
      <c r="C10" s="23" t="s">
        <v>51</v>
      </c>
      <c r="D10" s="33" t="s">
        <v>58</v>
      </c>
      <c r="E10" s="28" t="s">
        <v>62</v>
      </c>
      <c r="F10" s="31">
        <v>1</v>
      </c>
      <c r="G10" s="35">
        <f>ROUND(H63*0.02,0)</f>
        <v>25246</v>
      </c>
      <c r="H10" s="34">
        <f>G10</f>
        <v>25246</v>
      </c>
      <c r="I10" s="27"/>
      <c r="J10" s="77">
        <f>ROUND(K63*0.02,0)</f>
        <v>0</v>
      </c>
      <c r="K10" s="77">
        <f>ROUND(J10*F10,0)</f>
        <v>0</v>
      </c>
      <c r="L10" s="78"/>
    </row>
    <row r="11" spans="1:12" s="1" customFormat="1" ht="24" customHeight="1">
      <c r="A11" s="23"/>
      <c r="B11" s="16" t="s">
        <v>63</v>
      </c>
      <c r="C11" s="23"/>
      <c r="D11" s="33"/>
      <c r="E11" s="28"/>
      <c r="F11" s="31"/>
      <c r="G11" s="35"/>
      <c r="H11" s="36">
        <f>H13</f>
        <v>119736</v>
      </c>
      <c r="I11" s="36"/>
      <c r="J11" s="36"/>
      <c r="K11" s="36">
        <f>K13</f>
        <v>0</v>
      </c>
      <c r="L11" s="78"/>
    </row>
    <row r="12" spans="1:12" ht="24" customHeight="1">
      <c r="A12" s="37">
        <v>201</v>
      </c>
      <c r="B12" s="38" t="s">
        <v>64</v>
      </c>
      <c r="C12" s="39"/>
      <c r="D12" s="38"/>
      <c r="E12" s="40"/>
      <c r="F12" s="41"/>
      <c r="G12" s="41"/>
      <c r="H12" s="34"/>
      <c r="I12" s="27"/>
      <c r="J12" s="76"/>
      <c r="K12" s="77">
        <f aca="true" t="shared" si="0" ref="K11:K42">ROUND(J12*F12,0)</f>
        <v>0</v>
      </c>
      <c r="L12" s="76"/>
    </row>
    <row r="13" spans="1:12" ht="70.5" customHeight="1">
      <c r="A13" s="42" t="s">
        <v>65</v>
      </c>
      <c r="B13" s="22" t="s">
        <v>66</v>
      </c>
      <c r="C13" s="23" t="s">
        <v>67</v>
      </c>
      <c r="D13" s="33" t="s">
        <v>68</v>
      </c>
      <c r="E13" s="43" t="s">
        <v>69</v>
      </c>
      <c r="F13" s="44">
        <f>(53-3.11)*2</f>
        <v>99.78</v>
      </c>
      <c r="G13" s="41">
        <v>1200</v>
      </c>
      <c r="H13" s="34">
        <f>ROUND(F13*G13,2)</f>
        <v>119736</v>
      </c>
      <c r="I13" s="27"/>
      <c r="J13" s="80">
        <f>IF(('汇总表'!$E$10-$J$7)/('汇总表'!$D$10-$J$7)*G13&lt;0,0,('汇总表'!$E$10-$J$7)/('汇总表'!$D$10-$J$7)*G13)</f>
        <v>0</v>
      </c>
      <c r="K13" s="77">
        <f t="shared" si="0"/>
        <v>0</v>
      </c>
      <c r="L13" s="76"/>
    </row>
    <row r="14" spans="1:12" ht="24" customHeight="1">
      <c r="A14" s="42"/>
      <c r="B14" s="16" t="s">
        <v>70</v>
      </c>
      <c r="C14" s="23"/>
      <c r="D14" s="33"/>
      <c r="E14" s="43"/>
      <c r="F14" s="44"/>
      <c r="G14" s="41"/>
      <c r="H14" s="36">
        <f>H16</f>
        <v>826800</v>
      </c>
      <c r="I14" s="36"/>
      <c r="J14" s="80">
        <f>IF(('汇总表'!$E$10-$J$7)/('汇总表'!$D$10-$J$7)*G14&lt;0,0,('汇总表'!$E$10-$J$7)/('汇总表'!$D$10-$J$7)*G14)</f>
        <v>0</v>
      </c>
      <c r="K14" s="36">
        <f>K16</f>
        <v>0</v>
      </c>
      <c r="L14" s="76"/>
    </row>
    <row r="15" spans="1:12" s="2" customFormat="1" ht="24" customHeight="1">
      <c r="A15" s="45">
        <v>301</v>
      </c>
      <c r="B15" s="46" t="s">
        <v>71</v>
      </c>
      <c r="C15" s="47"/>
      <c r="D15" s="47"/>
      <c r="E15" s="48"/>
      <c r="F15" s="25"/>
      <c r="G15" s="26"/>
      <c r="H15" s="34"/>
      <c r="I15" s="27"/>
      <c r="J15" s="80">
        <f>IF(('汇总表'!$E$10-$J$7)/('汇总表'!$D$10-$J$7)*G15&lt;0,0,('汇总表'!$E$10-$J$7)/('汇总表'!$D$10-$J$7)*G15)</f>
        <v>0</v>
      </c>
      <c r="K15" s="77">
        <f t="shared" si="0"/>
        <v>0</v>
      </c>
      <c r="L15" s="81"/>
    </row>
    <row r="16" spans="1:12" s="2" customFormat="1" ht="96" customHeight="1">
      <c r="A16" s="49" t="s">
        <v>72</v>
      </c>
      <c r="B16" s="46" t="s">
        <v>73</v>
      </c>
      <c r="C16" s="50" t="s">
        <v>74</v>
      </c>
      <c r="D16" s="51" t="s">
        <v>75</v>
      </c>
      <c r="E16" s="52" t="s">
        <v>76</v>
      </c>
      <c r="F16" s="26">
        <f>53*2*12</f>
        <v>1272</v>
      </c>
      <c r="G16" s="26">
        <v>650</v>
      </c>
      <c r="H16" s="34">
        <f>ROUND(F16*G16,2)</f>
        <v>826800</v>
      </c>
      <c r="I16" s="27"/>
      <c r="J16" s="80">
        <f>IF(('汇总表'!$E$10-$J$7)/('汇总表'!$D$10-$J$7)*G16&lt;0,0,('汇总表'!$E$10-$J$7)/('汇总表'!$D$10-$J$7)*G16)</f>
        <v>0</v>
      </c>
      <c r="K16" s="77">
        <f t="shared" si="0"/>
        <v>0</v>
      </c>
      <c r="L16" s="81"/>
    </row>
    <row r="17" spans="1:12" s="2" customFormat="1" ht="24" customHeight="1">
      <c r="A17" s="49"/>
      <c r="B17" s="53" t="s">
        <v>77</v>
      </c>
      <c r="C17" s="50"/>
      <c r="D17" s="51"/>
      <c r="E17" s="52"/>
      <c r="F17" s="26"/>
      <c r="G17" s="26"/>
      <c r="H17" s="36">
        <f>H19+H21+H22</f>
        <v>113400</v>
      </c>
      <c r="I17" s="36"/>
      <c r="J17" s="80">
        <f>IF(('汇总表'!$E$10-$J$7)/('汇总表'!$D$10-$J$7)*G17&lt;0,0,('汇总表'!$E$10-$J$7)/('汇总表'!$D$10-$J$7)*G17)</f>
        <v>0</v>
      </c>
      <c r="K17" s="36">
        <f>K19+K21+K22</f>
        <v>0</v>
      </c>
      <c r="L17" s="81"/>
    </row>
    <row r="18" spans="1:12" ht="24" customHeight="1">
      <c r="A18" s="47">
        <v>401</v>
      </c>
      <c r="B18" s="46" t="s">
        <v>78</v>
      </c>
      <c r="C18" s="45" t="s">
        <v>56</v>
      </c>
      <c r="D18" s="54"/>
      <c r="E18" s="55"/>
      <c r="F18" s="56"/>
      <c r="G18" s="56"/>
      <c r="H18" s="34"/>
      <c r="I18" s="27"/>
      <c r="J18" s="80">
        <f>IF(('汇总表'!$E$10-$J$7)/('汇总表'!$D$10-$J$7)*G18&lt;0,0,('汇总表'!$E$10-$J$7)/('汇总表'!$D$10-$J$7)*G18)</f>
        <v>0</v>
      </c>
      <c r="K18" s="77">
        <f t="shared" si="0"/>
        <v>0</v>
      </c>
      <c r="L18" s="76"/>
    </row>
    <row r="19" spans="1:12" ht="57.75" customHeight="1">
      <c r="A19" s="47" t="s">
        <v>79</v>
      </c>
      <c r="B19" s="46" t="s">
        <v>80</v>
      </c>
      <c r="C19" s="45" t="s">
        <v>81</v>
      </c>
      <c r="D19" s="57" t="s">
        <v>82</v>
      </c>
      <c r="E19" s="55" t="s">
        <v>83</v>
      </c>
      <c r="F19" s="44">
        <v>248</v>
      </c>
      <c r="G19" s="44">
        <v>300</v>
      </c>
      <c r="H19" s="34">
        <f>ROUND(F19*G19,2)</f>
        <v>74400</v>
      </c>
      <c r="I19" s="27"/>
      <c r="J19" s="80">
        <f>IF(('汇总表'!$E$10-$J$7)/('汇总表'!$D$10-$J$7)*G19&lt;0,0,('汇总表'!$E$10-$J$7)/('汇总表'!$D$10-$J$7)*G19)</f>
        <v>0</v>
      </c>
      <c r="K19" s="77">
        <f t="shared" si="0"/>
        <v>0</v>
      </c>
      <c r="L19" s="76"/>
    </row>
    <row r="20" spans="1:12" ht="30" customHeight="1">
      <c r="A20" s="47" t="s">
        <v>84</v>
      </c>
      <c r="B20" s="46" t="s">
        <v>85</v>
      </c>
      <c r="C20" s="45"/>
      <c r="D20" s="54"/>
      <c r="E20" s="55"/>
      <c r="F20" s="44"/>
      <c r="G20" s="44"/>
      <c r="H20" s="34"/>
      <c r="I20" s="27"/>
      <c r="J20" s="80">
        <f>IF(('汇总表'!$E$10-$J$7)/('汇总表'!$D$10-$J$7)*G20&lt;0,0,('汇总表'!$E$10-$J$7)/('汇总表'!$D$10-$J$7)*G20)</f>
        <v>0</v>
      </c>
      <c r="K20" s="77">
        <f t="shared" si="0"/>
        <v>0</v>
      </c>
      <c r="L20" s="76"/>
    </row>
    <row r="21" spans="1:12" ht="39.75" customHeight="1">
      <c r="A21" s="47" t="s">
        <v>49</v>
      </c>
      <c r="B21" s="46" t="s">
        <v>86</v>
      </c>
      <c r="C21" s="58" t="s">
        <v>87</v>
      </c>
      <c r="D21" s="57" t="s">
        <v>88</v>
      </c>
      <c r="E21" s="55" t="s">
        <v>89</v>
      </c>
      <c r="F21" s="44">
        <v>200</v>
      </c>
      <c r="G21" s="44">
        <v>120</v>
      </c>
      <c r="H21" s="34">
        <f>ROUND(F21*G21,2)</f>
        <v>24000</v>
      </c>
      <c r="I21" s="27"/>
      <c r="J21" s="80">
        <f>IF(('汇总表'!$E$10-$J$7)/('汇总表'!$D$10-$J$7)*G21&lt;0,0,('汇总表'!$E$10-$J$7)/('汇总表'!$D$10-$J$7)*G21)</f>
        <v>0</v>
      </c>
      <c r="K21" s="77">
        <f t="shared" si="0"/>
        <v>0</v>
      </c>
      <c r="L21" s="76"/>
    </row>
    <row r="22" spans="1:12" ht="40.5" customHeight="1">
      <c r="A22" s="47" t="s">
        <v>90</v>
      </c>
      <c r="B22" s="46" t="s">
        <v>91</v>
      </c>
      <c r="C22" s="58" t="s">
        <v>92</v>
      </c>
      <c r="D22" s="57" t="s">
        <v>93</v>
      </c>
      <c r="E22" s="55" t="s">
        <v>94</v>
      </c>
      <c r="F22" s="56">
        <v>100</v>
      </c>
      <c r="G22" s="56">
        <v>150</v>
      </c>
      <c r="H22" s="34">
        <f>ROUND(F22*G22,2)</f>
        <v>15000</v>
      </c>
      <c r="I22" s="27"/>
      <c r="J22" s="80">
        <f>IF(('汇总表'!$E$10-$J$7)/('汇总表'!$D$10-$J$7)*G22&lt;0,0,('汇总表'!$E$10-$J$7)/('汇总表'!$D$10-$J$7)*G22)</f>
        <v>0</v>
      </c>
      <c r="K22" s="77">
        <f t="shared" si="0"/>
        <v>0</v>
      </c>
      <c r="L22" s="76"/>
    </row>
    <row r="23" spans="1:12" ht="24" customHeight="1">
      <c r="A23" s="47"/>
      <c r="B23" s="53" t="s">
        <v>95</v>
      </c>
      <c r="C23" s="58"/>
      <c r="D23" s="57"/>
      <c r="E23" s="55"/>
      <c r="F23" s="56"/>
      <c r="G23" s="56"/>
      <c r="H23" s="36">
        <f>H25+H26+H27+H28+H31+H32+H35+H36+H38+H39+H42+H43+H45+H46+H48+H49+H50+H51</f>
        <v>160319</v>
      </c>
      <c r="I23" s="36"/>
      <c r="J23" s="80">
        <f>IF(('汇总表'!$E$10-$J$7)/('汇总表'!$D$10-$J$7)*G23&lt;0,0,('汇总表'!$E$10-$J$7)/('汇总表'!$D$10-$J$7)*G23)</f>
        <v>0</v>
      </c>
      <c r="K23" s="36">
        <f>K25+K26+K27+K28+K31+K32+K35+K36+K38+K39+K42+K43+K45+K46+K48+K49+K50+K51</f>
        <v>0</v>
      </c>
      <c r="L23" s="76"/>
    </row>
    <row r="24" spans="1:12" ht="24" customHeight="1">
      <c r="A24" s="59" t="s">
        <v>96</v>
      </c>
      <c r="B24" s="46" t="s">
        <v>97</v>
      </c>
      <c r="C24" s="47"/>
      <c r="D24" s="47"/>
      <c r="E24" s="60"/>
      <c r="F24" s="26"/>
      <c r="G24" s="26"/>
      <c r="H24" s="34"/>
      <c r="I24" s="27"/>
      <c r="J24" s="80">
        <f>IF(('汇总表'!$E$10-$J$7)/('汇总表'!$D$10-$J$7)*G24&lt;0,0,('汇总表'!$E$10-$J$7)/('汇总表'!$D$10-$J$7)*G24)</f>
        <v>0</v>
      </c>
      <c r="K24" s="77">
        <f t="shared" si="0"/>
        <v>0</v>
      </c>
      <c r="L24" s="76"/>
    </row>
    <row r="25" spans="1:12" ht="72" customHeight="1">
      <c r="A25" s="59" t="s">
        <v>98</v>
      </c>
      <c r="B25" s="46" t="s">
        <v>99</v>
      </c>
      <c r="C25" s="47" t="s">
        <v>100</v>
      </c>
      <c r="D25" s="46" t="s">
        <v>101</v>
      </c>
      <c r="E25" s="60" t="s">
        <v>102</v>
      </c>
      <c r="F25" s="26">
        <f>(53-3.11)</f>
        <v>49.89</v>
      </c>
      <c r="G25" s="26">
        <v>750</v>
      </c>
      <c r="H25" s="34">
        <f aca="true" t="shared" si="1" ref="H24:H36">ROUND(F25*G25,2)</f>
        <v>37418</v>
      </c>
      <c r="I25" s="27"/>
      <c r="J25" s="80">
        <f>IF(('汇总表'!$E$10-$J$7)/('汇总表'!$D$10-$J$7)*G25&lt;0,0,('汇总表'!$E$10-$J$7)/('汇总表'!$D$10-$J$7)*G25)</f>
        <v>0</v>
      </c>
      <c r="K25" s="77">
        <f t="shared" si="0"/>
        <v>0</v>
      </c>
      <c r="L25" s="76"/>
    </row>
    <row r="26" spans="1:12" ht="84.75" customHeight="1">
      <c r="A26" s="108" t="s">
        <v>103</v>
      </c>
      <c r="B26" s="46" t="s">
        <v>104</v>
      </c>
      <c r="C26" s="61" t="s">
        <v>100</v>
      </c>
      <c r="D26" s="46" t="s">
        <v>101</v>
      </c>
      <c r="E26" s="62" t="s">
        <v>105</v>
      </c>
      <c r="F26" s="26">
        <f>(53-10-3.11)</f>
        <v>39.89</v>
      </c>
      <c r="G26" s="26">
        <v>1000</v>
      </c>
      <c r="H26" s="34">
        <f t="shared" si="1"/>
        <v>39890</v>
      </c>
      <c r="I26" s="27"/>
      <c r="J26" s="80">
        <f>IF(('汇总表'!$E$10-$J$7)/('汇总表'!$D$10-$J$7)*G26&lt;0,0,('汇总表'!$E$10-$J$7)/('汇总表'!$D$10-$J$7)*G26)</f>
        <v>0</v>
      </c>
      <c r="K26" s="77">
        <f t="shared" si="0"/>
        <v>0</v>
      </c>
      <c r="L26" s="76"/>
    </row>
    <row r="27" spans="1:12" ht="87" customHeight="1">
      <c r="A27" s="108" t="s">
        <v>106</v>
      </c>
      <c r="B27" s="46" t="s">
        <v>107</v>
      </c>
      <c r="C27" s="47" t="s">
        <v>108</v>
      </c>
      <c r="D27" s="46" t="s">
        <v>101</v>
      </c>
      <c r="E27" s="46" t="s">
        <v>109</v>
      </c>
      <c r="F27" s="26">
        <f>10</f>
        <v>10</v>
      </c>
      <c r="G27" s="26">
        <v>2000</v>
      </c>
      <c r="H27" s="34">
        <f t="shared" si="1"/>
        <v>20000</v>
      </c>
      <c r="I27" s="27"/>
      <c r="J27" s="80">
        <f>IF(('汇总表'!$E$10-$J$7)/('汇总表'!$D$10-$J$7)*G27&lt;0,0,('汇总表'!$E$10-$J$7)/('汇总表'!$D$10-$J$7)*G27)</f>
        <v>0</v>
      </c>
      <c r="K27" s="77">
        <f t="shared" si="0"/>
        <v>0</v>
      </c>
      <c r="L27" s="76"/>
    </row>
    <row r="28" spans="1:12" ht="58.5" customHeight="1">
      <c r="A28" s="47">
        <v>-4</v>
      </c>
      <c r="B28" s="46" t="s">
        <v>110</v>
      </c>
      <c r="C28" s="47" t="s">
        <v>111</v>
      </c>
      <c r="D28" s="46" t="s">
        <v>112</v>
      </c>
      <c r="E28" s="46" t="s">
        <v>102</v>
      </c>
      <c r="F28" s="26">
        <f>3</f>
        <v>3</v>
      </c>
      <c r="G28" s="26">
        <v>10000</v>
      </c>
      <c r="H28" s="34">
        <f t="shared" si="1"/>
        <v>30000</v>
      </c>
      <c r="I28" s="27"/>
      <c r="J28" s="80">
        <f>IF(('汇总表'!$E$10-$J$7)/('汇总表'!$D$10-$J$7)*G28&lt;0,0,('汇总表'!$E$10-$J$7)/('汇总表'!$D$10-$J$7)*G28)</f>
        <v>0</v>
      </c>
      <c r="K28" s="77">
        <f t="shared" si="0"/>
        <v>0</v>
      </c>
      <c r="L28" s="76"/>
    </row>
    <row r="29" spans="1:12" s="3" customFormat="1" ht="24" customHeight="1">
      <c r="A29" s="63" t="s">
        <v>113</v>
      </c>
      <c r="B29" s="64" t="s">
        <v>114</v>
      </c>
      <c r="C29" s="65"/>
      <c r="D29" s="64"/>
      <c r="E29" s="64"/>
      <c r="F29" s="66"/>
      <c r="G29" s="66"/>
      <c r="H29" s="34"/>
      <c r="I29" s="27"/>
      <c r="J29" s="80">
        <f>IF(('汇总表'!$E$10-$J$7)/('汇总表'!$D$10-$J$7)*G29&lt;0,0,('汇总表'!$E$10-$J$7)/('汇总表'!$D$10-$J$7)*G29)</f>
        <v>0</v>
      </c>
      <c r="K29" s="77">
        <f t="shared" si="0"/>
        <v>0</v>
      </c>
      <c r="L29" s="76"/>
    </row>
    <row r="30" spans="1:12" s="3" customFormat="1" ht="24" customHeight="1">
      <c r="A30" s="65">
        <v>-1</v>
      </c>
      <c r="B30" s="64" t="s">
        <v>115</v>
      </c>
      <c r="C30" s="65" t="s">
        <v>56</v>
      </c>
      <c r="D30" s="64"/>
      <c r="E30" s="64"/>
      <c r="F30" s="66"/>
      <c r="G30" s="66"/>
      <c r="H30" s="34"/>
      <c r="I30" s="27"/>
      <c r="J30" s="80">
        <f>IF(('汇总表'!$E$10-$J$7)/('汇总表'!$D$10-$J$7)*G30&lt;0,0,('汇总表'!$E$10-$J$7)/('汇总表'!$D$10-$J$7)*G30)</f>
        <v>0</v>
      </c>
      <c r="K30" s="77">
        <f t="shared" si="0"/>
        <v>0</v>
      </c>
      <c r="L30" s="76"/>
    </row>
    <row r="31" spans="1:12" s="3" customFormat="1" ht="39.75" customHeight="1">
      <c r="A31" s="65" t="s">
        <v>49</v>
      </c>
      <c r="B31" s="64" t="s">
        <v>116</v>
      </c>
      <c r="C31" s="65" t="s">
        <v>117</v>
      </c>
      <c r="D31" s="64" t="s">
        <v>118</v>
      </c>
      <c r="E31" s="64" t="s">
        <v>115</v>
      </c>
      <c r="F31" s="66">
        <f>(53-3.11)</f>
        <v>49.89</v>
      </c>
      <c r="G31" s="66">
        <v>450</v>
      </c>
      <c r="H31" s="34">
        <f t="shared" si="1"/>
        <v>22451</v>
      </c>
      <c r="I31" s="27"/>
      <c r="J31" s="80">
        <f>IF(('汇总表'!$E$10-$J$7)/('汇总表'!$D$10-$J$7)*G31&lt;0,0,('汇总表'!$E$10-$J$7)/('汇总表'!$D$10-$J$7)*G31)</f>
        <v>0</v>
      </c>
      <c r="K31" s="77">
        <f t="shared" si="0"/>
        <v>0</v>
      </c>
      <c r="L31" s="76"/>
    </row>
    <row r="32" spans="1:12" s="3" customFormat="1" ht="39.75" customHeight="1">
      <c r="A32" s="65" t="s">
        <v>90</v>
      </c>
      <c r="B32" s="64" t="s">
        <v>119</v>
      </c>
      <c r="C32" s="65" t="s">
        <v>120</v>
      </c>
      <c r="D32" s="64" t="s">
        <v>121</v>
      </c>
      <c r="E32" s="64" t="s">
        <v>115</v>
      </c>
      <c r="F32" s="66">
        <v>3</v>
      </c>
      <c r="G32" s="66">
        <v>1800</v>
      </c>
      <c r="H32" s="34">
        <f t="shared" si="1"/>
        <v>5400</v>
      </c>
      <c r="I32" s="27"/>
      <c r="J32" s="80">
        <f>IF(('汇总表'!$E$10-$J$7)/('汇总表'!$D$10-$J$7)*G32&lt;0,0,('汇总表'!$E$10-$J$7)/('汇总表'!$D$10-$J$7)*G32)</f>
        <v>0</v>
      </c>
      <c r="K32" s="77">
        <f t="shared" si="0"/>
        <v>0</v>
      </c>
      <c r="L32" s="76"/>
    </row>
    <row r="33" spans="1:12" s="3" customFormat="1" ht="24" customHeight="1">
      <c r="A33" s="63" t="s">
        <v>122</v>
      </c>
      <c r="B33" s="64" t="s">
        <v>123</v>
      </c>
      <c r="C33" s="65" t="s">
        <v>56</v>
      </c>
      <c r="D33" s="67"/>
      <c r="E33" s="67"/>
      <c r="F33" s="66"/>
      <c r="G33" s="66"/>
      <c r="H33" s="34"/>
      <c r="I33" s="27"/>
      <c r="J33" s="80">
        <f>IF(('汇总表'!$E$10-$J$7)/('汇总表'!$D$10-$J$7)*G33&lt;0,0,('汇总表'!$E$10-$J$7)/('汇总表'!$D$10-$J$7)*G33)</f>
        <v>0</v>
      </c>
      <c r="K33" s="77">
        <f t="shared" si="0"/>
        <v>0</v>
      </c>
      <c r="L33" s="76"/>
    </row>
    <row r="34" spans="1:12" s="3" customFormat="1" ht="24" customHeight="1">
      <c r="A34" s="63" t="s">
        <v>124</v>
      </c>
      <c r="B34" s="64" t="s">
        <v>125</v>
      </c>
      <c r="C34" s="65" t="s">
        <v>56</v>
      </c>
      <c r="D34" s="67"/>
      <c r="E34" s="67"/>
      <c r="F34" s="66"/>
      <c r="G34" s="66"/>
      <c r="H34" s="34"/>
      <c r="I34" s="27"/>
      <c r="J34" s="80">
        <f>IF(('汇总表'!$E$10-$J$7)/('汇总表'!$D$10-$J$7)*G34&lt;0,0,('汇总表'!$E$10-$J$7)/('汇总表'!$D$10-$J$7)*G34)</f>
        <v>0</v>
      </c>
      <c r="K34" s="77">
        <f t="shared" si="0"/>
        <v>0</v>
      </c>
      <c r="L34" s="76"/>
    </row>
    <row r="35" spans="1:12" s="3" customFormat="1" ht="38.25" customHeight="1">
      <c r="A35" s="63" t="s">
        <v>49</v>
      </c>
      <c r="B35" s="64" t="s">
        <v>126</v>
      </c>
      <c r="C35" s="65" t="s">
        <v>127</v>
      </c>
      <c r="D35" s="67" t="s">
        <v>128</v>
      </c>
      <c r="E35" s="67" t="s">
        <v>129</v>
      </c>
      <c r="F35" s="66">
        <v>1</v>
      </c>
      <c r="G35" s="66">
        <v>7</v>
      </c>
      <c r="H35" s="34">
        <f t="shared" si="1"/>
        <v>7</v>
      </c>
      <c r="I35" s="27"/>
      <c r="J35" s="80">
        <f>IF(('汇总表'!$E$10-$J$7)/('汇总表'!$D$10-$J$7)*G35&lt;0,0,('汇总表'!$E$10-$J$7)/('汇总表'!$D$10-$J$7)*G35)</f>
        <v>0</v>
      </c>
      <c r="K35" s="77">
        <f t="shared" si="0"/>
        <v>0</v>
      </c>
      <c r="L35" s="76"/>
    </row>
    <row r="36" spans="1:12" s="3" customFormat="1" ht="38.25" customHeight="1">
      <c r="A36" s="63" t="s">
        <v>90</v>
      </c>
      <c r="B36" s="64" t="s">
        <v>130</v>
      </c>
      <c r="C36" s="65" t="s">
        <v>127</v>
      </c>
      <c r="D36" s="67" t="s">
        <v>131</v>
      </c>
      <c r="E36" s="67" t="s">
        <v>132</v>
      </c>
      <c r="F36" s="66">
        <v>1</v>
      </c>
      <c r="G36" s="66">
        <v>32</v>
      </c>
      <c r="H36" s="34">
        <f t="shared" si="1"/>
        <v>32</v>
      </c>
      <c r="I36" s="27"/>
      <c r="J36" s="80">
        <f>IF(('汇总表'!$E$10-$J$7)/('汇总表'!$D$10-$J$7)*G36&lt;0,0,('汇总表'!$E$10-$J$7)/('汇总表'!$D$10-$J$7)*G36)</f>
        <v>0</v>
      </c>
      <c r="K36" s="77">
        <f t="shared" si="0"/>
        <v>0</v>
      </c>
      <c r="L36" s="76"/>
    </row>
    <row r="37" spans="1:12" s="3" customFormat="1" ht="38.25" customHeight="1">
      <c r="A37" s="63" t="s">
        <v>133</v>
      </c>
      <c r="B37" s="64" t="s">
        <v>134</v>
      </c>
      <c r="C37" s="65"/>
      <c r="D37" s="64"/>
      <c r="E37" s="64"/>
      <c r="F37" s="66"/>
      <c r="G37" s="66"/>
      <c r="H37" s="34"/>
      <c r="I37" s="27"/>
      <c r="J37" s="80">
        <f>IF(('汇总表'!$E$10-$J$7)/('汇总表'!$D$10-$J$7)*G37&lt;0,0,('汇总表'!$E$10-$J$7)/('汇总表'!$D$10-$J$7)*G37)</f>
        <v>0</v>
      </c>
      <c r="K37" s="77">
        <f t="shared" si="0"/>
        <v>0</v>
      </c>
      <c r="L37" s="76"/>
    </row>
    <row r="38" spans="1:12" s="3" customFormat="1" ht="38.25" customHeight="1">
      <c r="A38" s="63" t="s">
        <v>49</v>
      </c>
      <c r="B38" s="64" t="s">
        <v>135</v>
      </c>
      <c r="C38" s="65" t="s">
        <v>127</v>
      </c>
      <c r="D38" s="64" t="s">
        <v>136</v>
      </c>
      <c r="E38" s="64" t="s">
        <v>137</v>
      </c>
      <c r="F38" s="66">
        <v>10</v>
      </c>
      <c r="G38" s="66">
        <v>12</v>
      </c>
      <c r="H38" s="34">
        <f aca="true" t="shared" si="2" ref="H38:H61">ROUND(F38*G38,2)</f>
        <v>120</v>
      </c>
      <c r="I38" s="27"/>
      <c r="J38" s="80">
        <f>IF(('汇总表'!$E$10-$J$7)/('汇总表'!$D$10-$J$7)*G38&lt;0,0,('汇总表'!$E$10-$J$7)/('汇总表'!$D$10-$J$7)*G38)</f>
        <v>0</v>
      </c>
      <c r="K38" s="77">
        <f t="shared" si="0"/>
        <v>0</v>
      </c>
      <c r="L38" s="76"/>
    </row>
    <row r="39" spans="1:12" s="3" customFormat="1" ht="38.25" customHeight="1">
      <c r="A39" s="63" t="s">
        <v>90</v>
      </c>
      <c r="B39" s="64" t="s">
        <v>138</v>
      </c>
      <c r="C39" s="65" t="s">
        <v>127</v>
      </c>
      <c r="D39" s="64" t="s">
        <v>136</v>
      </c>
      <c r="E39" s="64" t="s">
        <v>137</v>
      </c>
      <c r="F39" s="66">
        <v>10</v>
      </c>
      <c r="G39" s="66">
        <v>24</v>
      </c>
      <c r="H39" s="34">
        <f t="shared" si="2"/>
        <v>240</v>
      </c>
      <c r="I39" s="27"/>
      <c r="J39" s="80">
        <f>IF(('汇总表'!$E$10-$J$7)/('汇总表'!$D$10-$J$7)*G39&lt;0,0,('汇总表'!$E$10-$J$7)/('汇总表'!$D$10-$J$7)*G39)</f>
        <v>0</v>
      </c>
      <c r="K39" s="77">
        <f t="shared" si="0"/>
        <v>0</v>
      </c>
      <c r="L39" s="76"/>
    </row>
    <row r="40" spans="1:12" s="3" customFormat="1" ht="24" customHeight="1">
      <c r="A40" s="63" t="s">
        <v>139</v>
      </c>
      <c r="B40" s="64" t="s">
        <v>140</v>
      </c>
      <c r="C40" s="65" t="s">
        <v>56</v>
      </c>
      <c r="D40" s="64"/>
      <c r="E40" s="64"/>
      <c r="F40" s="66"/>
      <c r="G40" s="66"/>
      <c r="H40" s="34"/>
      <c r="I40" s="27"/>
      <c r="J40" s="80">
        <f>IF(('汇总表'!$E$10-$J$7)/('汇总表'!$D$10-$J$7)*G40&lt;0,0,('汇总表'!$E$10-$J$7)/('汇总表'!$D$10-$J$7)*G40)</f>
        <v>0</v>
      </c>
      <c r="K40" s="77">
        <f t="shared" si="0"/>
        <v>0</v>
      </c>
      <c r="L40" s="76"/>
    </row>
    <row r="41" spans="1:12" s="3" customFormat="1" ht="35.25" customHeight="1">
      <c r="A41" s="63" t="s">
        <v>141</v>
      </c>
      <c r="B41" s="64" t="s">
        <v>142</v>
      </c>
      <c r="C41" s="65"/>
      <c r="D41" s="64"/>
      <c r="E41" s="64"/>
      <c r="F41" s="66"/>
      <c r="G41" s="66"/>
      <c r="H41" s="34"/>
      <c r="I41" s="27"/>
      <c r="J41" s="80">
        <f>IF(('汇总表'!$E$10-$J$7)/('汇总表'!$D$10-$J$7)*G41&lt;0,0,('汇总表'!$E$10-$J$7)/('汇总表'!$D$10-$J$7)*G41)</f>
        <v>0</v>
      </c>
      <c r="K41" s="77">
        <f t="shared" si="0"/>
        <v>0</v>
      </c>
      <c r="L41" s="76"/>
    </row>
    <row r="42" spans="1:12" s="3" customFormat="1" ht="35.25" customHeight="1">
      <c r="A42" s="63" t="s">
        <v>49</v>
      </c>
      <c r="B42" s="64" t="s">
        <v>143</v>
      </c>
      <c r="C42" s="65" t="s">
        <v>144</v>
      </c>
      <c r="D42" s="64" t="s">
        <v>145</v>
      </c>
      <c r="E42" s="64" t="s">
        <v>146</v>
      </c>
      <c r="F42" s="66">
        <v>10</v>
      </c>
      <c r="G42" s="66">
        <v>15</v>
      </c>
      <c r="H42" s="34">
        <f t="shared" si="2"/>
        <v>150</v>
      </c>
      <c r="I42" s="27"/>
      <c r="J42" s="80">
        <f>IF(('汇总表'!$E$10-$J$7)/('汇总表'!$D$10-$J$7)*G42&lt;0,0,('汇总表'!$E$10-$J$7)/('汇总表'!$D$10-$J$7)*G42)</f>
        <v>0</v>
      </c>
      <c r="K42" s="77">
        <f t="shared" si="0"/>
        <v>0</v>
      </c>
      <c r="L42" s="76"/>
    </row>
    <row r="43" spans="1:12" s="3" customFormat="1" ht="35.25" customHeight="1">
      <c r="A43" s="63" t="s">
        <v>90</v>
      </c>
      <c r="B43" s="64" t="s">
        <v>147</v>
      </c>
      <c r="C43" s="65" t="s">
        <v>144</v>
      </c>
      <c r="D43" s="64" t="s">
        <v>145</v>
      </c>
      <c r="E43" s="64" t="s">
        <v>146</v>
      </c>
      <c r="F43" s="66">
        <v>10</v>
      </c>
      <c r="G43" s="66">
        <v>10</v>
      </c>
      <c r="H43" s="34">
        <f t="shared" si="2"/>
        <v>100</v>
      </c>
      <c r="I43" s="27"/>
      <c r="J43" s="80">
        <f>IF(('汇总表'!$E$10-$J$7)/('汇总表'!$D$10-$J$7)*G43&lt;0,0,('汇总表'!$E$10-$J$7)/('汇总表'!$D$10-$J$7)*G43)</f>
        <v>0</v>
      </c>
      <c r="K43" s="77">
        <f aca="true" t="shared" si="3" ref="K43:K62">ROUND(J43*F43,0)</f>
        <v>0</v>
      </c>
      <c r="L43" s="76"/>
    </row>
    <row r="44" spans="1:12" s="3" customFormat="1" ht="24" customHeight="1">
      <c r="A44" s="63" t="s">
        <v>148</v>
      </c>
      <c r="B44" s="64" t="s">
        <v>149</v>
      </c>
      <c r="C44" s="65" t="s">
        <v>56</v>
      </c>
      <c r="D44" s="64"/>
      <c r="E44" s="64"/>
      <c r="F44" s="66"/>
      <c r="G44" s="66"/>
      <c r="H44" s="34"/>
      <c r="I44" s="27"/>
      <c r="J44" s="80">
        <f>IF(('汇总表'!$E$10-$J$7)/('汇总表'!$D$10-$J$7)*G44&lt;0,0,('汇总表'!$E$10-$J$7)/('汇总表'!$D$10-$J$7)*G44)</f>
        <v>0</v>
      </c>
      <c r="K44" s="77">
        <f t="shared" si="3"/>
        <v>0</v>
      </c>
      <c r="L44" s="76"/>
    </row>
    <row r="45" spans="1:12" s="3" customFormat="1" ht="41.25" customHeight="1">
      <c r="A45" s="63" t="s">
        <v>49</v>
      </c>
      <c r="B45" s="64" t="s">
        <v>150</v>
      </c>
      <c r="C45" s="65" t="s">
        <v>144</v>
      </c>
      <c r="D45" s="64" t="s">
        <v>151</v>
      </c>
      <c r="E45" s="64" t="s">
        <v>146</v>
      </c>
      <c r="F45" s="66">
        <v>10</v>
      </c>
      <c r="G45" s="66">
        <v>10</v>
      </c>
      <c r="H45" s="34">
        <f t="shared" si="2"/>
        <v>100</v>
      </c>
      <c r="I45" s="27"/>
      <c r="J45" s="80">
        <f>IF(('汇总表'!$E$10-$J$7)/('汇总表'!$D$10-$J$7)*G45&lt;0,0,('汇总表'!$E$10-$J$7)/('汇总表'!$D$10-$J$7)*G45)</f>
        <v>0</v>
      </c>
      <c r="K45" s="77">
        <f t="shared" si="3"/>
        <v>0</v>
      </c>
      <c r="L45" s="76"/>
    </row>
    <row r="46" spans="1:12" s="3" customFormat="1" ht="41.25" customHeight="1">
      <c r="A46" s="63" t="s">
        <v>90</v>
      </c>
      <c r="B46" s="64" t="s">
        <v>152</v>
      </c>
      <c r="C46" s="65" t="s">
        <v>127</v>
      </c>
      <c r="D46" s="64" t="s">
        <v>153</v>
      </c>
      <c r="E46" s="64" t="s">
        <v>154</v>
      </c>
      <c r="F46" s="66">
        <v>2</v>
      </c>
      <c r="G46" s="66">
        <v>3</v>
      </c>
      <c r="H46" s="34">
        <f t="shared" si="2"/>
        <v>6</v>
      </c>
      <c r="I46" s="27"/>
      <c r="J46" s="80">
        <f>IF(('汇总表'!$E$10-$J$7)/('汇总表'!$D$10-$J$7)*G46&lt;0,0,('汇总表'!$E$10-$J$7)/('汇总表'!$D$10-$J$7)*G46)</f>
        <v>0</v>
      </c>
      <c r="K46" s="77">
        <f t="shared" si="3"/>
        <v>0</v>
      </c>
      <c r="L46" s="76"/>
    </row>
    <row r="47" spans="1:12" s="3" customFormat="1" ht="24" customHeight="1">
      <c r="A47" s="63" t="s">
        <v>155</v>
      </c>
      <c r="B47" s="64" t="s">
        <v>156</v>
      </c>
      <c r="C47" s="65" t="s">
        <v>56</v>
      </c>
      <c r="D47" s="64"/>
      <c r="E47" s="64"/>
      <c r="F47" s="66"/>
      <c r="G47" s="66"/>
      <c r="H47" s="34"/>
      <c r="I47" s="27"/>
      <c r="J47" s="80">
        <f>IF(('汇总表'!$E$10-$J$7)/('汇总表'!$D$10-$J$7)*G47&lt;0,0,('汇总表'!$E$10-$J$7)/('汇总表'!$D$10-$J$7)*G47)</f>
        <v>0</v>
      </c>
      <c r="K47" s="77">
        <f t="shared" si="3"/>
        <v>0</v>
      </c>
      <c r="L47" s="76"/>
    </row>
    <row r="48" spans="1:12" s="3" customFormat="1" ht="64.5" customHeight="1">
      <c r="A48" s="63" t="s">
        <v>49</v>
      </c>
      <c r="B48" s="64" t="s">
        <v>143</v>
      </c>
      <c r="C48" s="65" t="s">
        <v>144</v>
      </c>
      <c r="D48" s="64" t="s">
        <v>145</v>
      </c>
      <c r="E48" s="64" t="s">
        <v>157</v>
      </c>
      <c r="F48" s="66">
        <v>10</v>
      </c>
      <c r="G48" s="66">
        <v>280</v>
      </c>
      <c r="H48" s="34">
        <f t="shared" si="2"/>
        <v>2800</v>
      </c>
      <c r="I48" s="27"/>
      <c r="J48" s="80">
        <f>IF(('汇总表'!$E$10-$J$7)/('汇总表'!$D$10-$J$7)*G48&lt;0,0,('汇总表'!$E$10-$J$7)/('汇总表'!$D$10-$J$7)*G48)</f>
        <v>0</v>
      </c>
      <c r="K48" s="77">
        <f t="shared" si="3"/>
        <v>0</v>
      </c>
      <c r="L48" s="76"/>
    </row>
    <row r="49" spans="1:12" s="3" customFormat="1" ht="64.5" customHeight="1">
      <c r="A49" s="63" t="s">
        <v>90</v>
      </c>
      <c r="B49" s="64" t="s">
        <v>147</v>
      </c>
      <c r="C49" s="65" t="s">
        <v>144</v>
      </c>
      <c r="D49" s="64" t="s">
        <v>145</v>
      </c>
      <c r="E49" s="64" t="s">
        <v>158</v>
      </c>
      <c r="F49" s="66">
        <v>10</v>
      </c>
      <c r="G49" s="66">
        <v>135</v>
      </c>
      <c r="H49" s="34">
        <f t="shared" si="2"/>
        <v>1350</v>
      </c>
      <c r="I49" s="27"/>
      <c r="J49" s="80">
        <f>IF(('汇总表'!$E$10-$J$7)/('汇总表'!$D$10-$J$7)*G49&lt;0,0,('汇总表'!$E$10-$J$7)/('汇总表'!$D$10-$J$7)*G49)</f>
        <v>0</v>
      </c>
      <c r="K49" s="77">
        <f t="shared" si="3"/>
        <v>0</v>
      </c>
      <c r="L49" s="76"/>
    </row>
    <row r="50" spans="1:12" s="3" customFormat="1" ht="64.5" customHeight="1">
      <c r="A50" s="63" t="s">
        <v>159</v>
      </c>
      <c r="B50" s="64" t="s">
        <v>152</v>
      </c>
      <c r="C50" s="65" t="s">
        <v>127</v>
      </c>
      <c r="D50" s="64" t="s">
        <v>153</v>
      </c>
      <c r="E50" s="64" t="s">
        <v>158</v>
      </c>
      <c r="F50" s="66">
        <v>1</v>
      </c>
      <c r="G50" s="66">
        <v>4.5</v>
      </c>
      <c r="H50" s="34">
        <f t="shared" si="2"/>
        <v>5</v>
      </c>
      <c r="I50" s="27"/>
      <c r="J50" s="80">
        <f>IF(('汇总表'!$E$10-$J$7)/('汇总表'!$D$10-$J$7)*G50&lt;0,0,('汇总表'!$E$10-$J$7)/('汇总表'!$D$10-$J$7)*G50)</f>
        <v>0</v>
      </c>
      <c r="K50" s="77">
        <f t="shared" si="3"/>
        <v>0</v>
      </c>
      <c r="L50" s="76"/>
    </row>
    <row r="51" spans="1:12" s="3" customFormat="1" ht="64.5" customHeight="1">
      <c r="A51" s="63" t="s">
        <v>160</v>
      </c>
      <c r="B51" s="64" t="s">
        <v>161</v>
      </c>
      <c r="C51" s="65" t="s">
        <v>144</v>
      </c>
      <c r="D51" s="64" t="s">
        <v>145</v>
      </c>
      <c r="E51" s="64" t="s">
        <v>157</v>
      </c>
      <c r="F51" s="66">
        <v>10</v>
      </c>
      <c r="G51" s="66">
        <v>25</v>
      </c>
      <c r="H51" s="34">
        <f t="shared" si="2"/>
        <v>250</v>
      </c>
      <c r="I51" s="27"/>
      <c r="J51" s="80">
        <f>IF(('汇总表'!$E$10-$J$7)/('汇总表'!$D$10-$J$7)*G51&lt;0,0,('汇总表'!$E$10-$J$7)/('汇总表'!$D$10-$J$7)*G51)</f>
        <v>0</v>
      </c>
      <c r="K51" s="77">
        <f t="shared" si="3"/>
        <v>0</v>
      </c>
      <c r="L51" s="76"/>
    </row>
    <row r="52" spans="1:12" s="4" customFormat="1" ht="24" customHeight="1">
      <c r="A52" s="63"/>
      <c r="B52" s="68" t="s">
        <v>162</v>
      </c>
      <c r="C52" s="65"/>
      <c r="D52" s="64"/>
      <c r="E52" s="64"/>
      <c r="F52" s="66"/>
      <c r="G52" s="66"/>
      <c r="H52" s="36">
        <f>H54+H55+H57+H58+H59+H60+H61+H62</f>
        <v>42030</v>
      </c>
      <c r="I52" s="36"/>
      <c r="J52" s="80">
        <f>IF(('汇总表'!$E$10-$J$7)/('汇总表'!$D$10-$J$7)*G52&lt;0,0,('汇总表'!$E$10-$J$7)/('汇总表'!$D$10-$J$7)*G52)</f>
        <v>0</v>
      </c>
      <c r="K52" s="36">
        <f>K54+K55+K57+K58+K59+K60+K61+K62</f>
        <v>0</v>
      </c>
      <c r="L52" s="76"/>
    </row>
    <row r="53" spans="1:12" ht="24" customHeight="1">
      <c r="A53" s="23">
        <v>902</v>
      </c>
      <c r="B53" s="22" t="s">
        <v>163</v>
      </c>
      <c r="C53" s="23" t="s">
        <v>56</v>
      </c>
      <c r="D53" s="29"/>
      <c r="E53" s="29"/>
      <c r="F53" s="44"/>
      <c r="G53" s="56"/>
      <c r="H53" s="34"/>
      <c r="I53" s="27"/>
      <c r="J53" s="80">
        <f>IF(('汇总表'!$E$10-$J$7)/('汇总表'!$D$10-$J$7)*G53&lt;0,0,('汇总表'!$E$10-$J$7)/('汇总表'!$D$10-$J$7)*G53)</f>
        <v>0</v>
      </c>
      <c r="K53" s="77">
        <f t="shared" si="3"/>
        <v>0</v>
      </c>
      <c r="L53" s="76"/>
    </row>
    <row r="54" spans="1:12" ht="54" customHeight="1">
      <c r="A54" s="109" t="s">
        <v>98</v>
      </c>
      <c r="B54" s="22" t="s">
        <v>164</v>
      </c>
      <c r="C54" s="23" t="s">
        <v>165</v>
      </c>
      <c r="D54" s="33" t="s">
        <v>166</v>
      </c>
      <c r="E54" s="33" t="s">
        <v>167</v>
      </c>
      <c r="F54" s="44">
        <v>100</v>
      </c>
      <c r="G54" s="56">
        <v>150</v>
      </c>
      <c r="H54" s="34">
        <f aca="true" t="shared" si="4" ref="H54:H62">ROUND(F54*G54,2)</f>
        <v>15000</v>
      </c>
      <c r="I54" s="27"/>
      <c r="J54" s="80">
        <f>IF(('汇总表'!$E$10-$J$7)/('汇总表'!$D$10-$J$7)*G54&lt;0,0,('汇总表'!$E$10-$J$7)/('汇总表'!$D$10-$J$7)*G54)</f>
        <v>0</v>
      </c>
      <c r="K54" s="77">
        <f t="shared" si="3"/>
        <v>0</v>
      </c>
      <c r="L54" s="76"/>
    </row>
    <row r="55" spans="1:12" ht="54" customHeight="1">
      <c r="A55" s="109" t="s">
        <v>103</v>
      </c>
      <c r="B55" s="22" t="s">
        <v>168</v>
      </c>
      <c r="C55" s="23" t="s">
        <v>165</v>
      </c>
      <c r="D55" s="33" t="s">
        <v>166</v>
      </c>
      <c r="E55" s="33" t="s">
        <v>167</v>
      </c>
      <c r="F55" s="44">
        <v>50</v>
      </c>
      <c r="G55" s="56">
        <v>200</v>
      </c>
      <c r="H55" s="34">
        <f t="shared" si="4"/>
        <v>10000</v>
      </c>
      <c r="I55" s="27"/>
      <c r="J55" s="80">
        <f>IF(('汇总表'!$E$10-$J$7)/('汇总表'!$D$10-$J$7)*G55&lt;0,0,('汇总表'!$E$10-$J$7)/('汇总表'!$D$10-$J$7)*G55)</f>
        <v>0</v>
      </c>
      <c r="K55" s="77">
        <f t="shared" si="3"/>
        <v>0</v>
      </c>
      <c r="L55" s="76"/>
    </row>
    <row r="56" spans="1:12" ht="24" customHeight="1">
      <c r="A56" s="23">
        <v>903</v>
      </c>
      <c r="B56" s="22" t="s">
        <v>169</v>
      </c>
      <c r="C56" s="23" t="s">
        <v>56</v>
      </c>
      <c r="D56" s="29"/>
      <c r="E56" s="29"/>
      <c r="F56" s="44"/>
      <c r="G56" s="56"/>
      <c r="H56" s="34">
        <f t="shared" si="4"/>
        <v>0</v>
      </c>
      <c r="I56" s="27"/>
      <c r="J56" s="80">
        <f>IF(('汇总表'!$E$10-$J$7)/('汇总表'!$D$10-$J$7)*G56&lt;0,0,('汇总表'!$E$10-$J$7)/('汇总表'!$D$10-$J$7)*G56)</f>
        <v>0</v>
      </c>
      <c r="K56" s="77">
        <f t="shared" si="3"/>
        <v>0</v>
      </c>
      <c r="L56" s="76"/>
    </row>
    <row r="57" spans="1:12" ht="54" customHeight="1">
      <c r="A57" s="109" t="s">
        <v>98</v>
      </c>
      <c r="B57" s="22" t="s">
        <v>170</v>
      </c>
      <c r="C57" s="23" t="s">
        <v>171</v>
      </c>
      <c r="D57" s="33" t="s">
        <v>172</v>
      </c>
      <c r="E57" s="33" t="s">
        <v>173</v>
      </c>
      <c r="F57" s="44">
        <v>10</v>
      </c>
      <c r="G57" s="69">
        <v>385</v>
      </c>
      <c r="H57" s="34">
        <f t="shared" si="4"/>
        <v>3850</v>
      </c>
      <c r="I57" s="27"/>
      <c r="J57" s="80">
        <f>IF(('汇总表'!$E$10-$J$7)/('汇总表'!$D$10-$J$7)*G57&lt;0,0,('汇总表'!$E$10-$J$7)/('汇总表'!$D$10-$J$7)*G57)</f>
        <v>0</v>
      </c>
      <c r="K57" s="77">
        <f t="shared" si="3"/>
        <v>0</v>
      </c>
      <c r="L57" s="76"/>
    </row>
    <row r="58" spans="1:12" ht="54" customHeight="1">
      <c r="A58" s="109" t="s">
        <v>103</v>
      </c>
      <c r="B58" s="22" t="s">
        <v>174</v>
      </c>
      <c r="C58" s="23" t="s">
        <v>171</v>
      </c>
      <c r="D58" s="33" t="s">
        <v>172</v>
      </c>
      <c r="E58" s="33" t="s">
        <v>173</v>
      </c>
      <c r="F58" s="44">
        <v>10</v>
      </c>
      <c r="G58" s="56">
        <v>700</v>
      </c>
      <c r="H58" s="34">
        <f t="shared" si="4"/>
        <v>7000</v>
      </c>
      <c r="I58" s="27"/>
      <c r="J58" s="80">
        <f>IF(('汇总表'!$E$10-$J$7)/('汇总表'!$D$10-$J$7)*G58&lt;0,0,('汇总表'!$E$10-$J$7)/('汇总表'!$D$10-$J$7)*G58)</f>
        <v>0</v>
      </c>
      <c r="K58" s="77">
        <f t="shared" si="3"/>
        <v>0</v>
      </c>
      <c r="L58" s="76"/>
    </row>
    <row r="59" spans="1:12" ht="54" customHeight="1">
      <c r="A59" s="109" t="s">
        <v>106</v>
      </c>
      <c r="B59" s="22" t="s">
        <v>175</v>
      </c>
      <c r="C59" s="23" t="s">
        <v>171</v>
      </c>
      <c r="D59" s="33" t="s">
        <v>172</v>
      </c>
      <c r="E59" s="33" t="s">
        <v>173</v>
      </c>
      <c r="F59" s="44">
        <v>1</v>
      </c>
      <c r="G59" s="56">
        <v>1180</v>
      </c>
      <c r="H59" s="34">
        <f t="shared" si="4"/>
        <v>1180</v>
      </c>
      <c r="I59" s="27"/>
      <c r="J59" s="80">
        <f>IF(('汇总表'!$E$10-$J$7)/('汇总表'!$D$10-$J$7)*G59&lt;0,0,('汇总表'!$E$10-$J$7)/('汇总表'!$D$10-$J$7)*G59)</f>
        <v>0</v>
      </c>
      <c r="K59" s="77">
        <f t="shared" si="3"/>
        <v>0</v>
      </c>
      <c r="L59" s="76"/>
    </row>
    <row r="60" spans="1:12" ht="54" customHeight="1">
      <c r="A60" s="109" t="s">
        <v>176</v>
      </c>
      <c r="B60" s="46" t="s">
        <v>177</v>
      </c>
      <c r="C60" s="47" t="s">
        <v>171</v>
      </c>
      <c r="D60" s="57" t="s">
        <v>172</v>
      </c>
      <c r="E60" s="57" t="s">
        <v>173</v>
      </c>
      <c r="F60" s="44">
        <v>1</v>
      </c>
      <c r="G60" s="56">
        <v>1400</v>
      </c>
      <c r="H60" s="34">
        <f t="shared" si="4"/>
        <v>1400</v>
      </c>
      <c r="I60" s="27"/>
      <c r="J60" s="80">
        <f>IF(('汇总表'!$E$10-$J$7)/('汇总表'!$D$10-$J$7)*G60&lt;0,0,('汇总表'!$E$10-$J$7)/('汇总表'!$D$10-$J$7)*G60)</f>
        <v>0</v>
      </c>
      <c r="K60" s="77">
        <f t="shared" si="3"/>
        <v>0</v>
      </c>
      <c r="L60" s="76"/>
    </row>
    <row r="61" spans="1:12" ht="54" customHeight="1">
      <c r="A61" s="23">
        <v>-5</v>
      </c>
      <c r="B61" s="46" t="s">
        <v>178</v>
      </c>
      <c r="C61" s="47" t="s">
        <v>171</v>
      </c>
      <c r="D61" s="57" t="s">
        <v>172</v>
      </c>
      <c r="E61" s="57" t="s">
        <v>173</v>
      </c>
      <c r="F61" s="44">
        <v>1</v>
      </c>
      <c r="G61" s="56">
        <v>1700</v>
      </c>
      <c r="H61" s="34">
        <f t="shared" si="4"/>
        <v>1700</v>
      </c>
      <c r="I61" s="27"/>
      <c r="J61" s="80">
        <f>IF(('汇总表'!$E$10-$J$7)/('汇总表'!$D$10-$J$7)*G61&lt;0,0,('汇总表'!$E$10-$J$7)/('汇总表'!$D$10-$J$7)*G61)</f>
        <v>0</v>
      </c>
      <c r="K61" s="77">
        <f t="shared" si="3"/>
        <v>0</v>
      </c>
      <c r="L61" s="76"/>
    </row>
    <row r="62" spans="1:12" ht="54" customHeight="1">
      <c r="A62" s="23">
        <v>-6</v>
      </c>
      <c r="B62" s="46" t="s">
        <v>179</v>
      </c>
      <c r="C62" s="47" t="s">
        <v>171</v>
      </c>
      <c r="D62" s="57" t="s">
        <v>172</v>
      </c>
      <c r="E62" s="57" t="s">
        <v>173</v>
      </c>
      <c r="F62" s="44">
        <v>1</v>
      </c>
      <c r="G62" s="56">
        <v>1900</v>
      </c>
      <c r="H62" s="34">
        <f t="shared" si="4"/>
        <v>1900</v>
      </c>
      <c r="I62" s="27"/>
      <c r="J62" s="80">
        <f>IF(('汇总表'!$E$10-$J$7)/('汇总表'!$D$10-$J$7)*G62&lt;0,0,('汇总表'!$E$10-$J$7)/('汇总表'!$D$10-$J$7)*G62)</f>
        <v>0</v>
      </c>
      <c r="K62" s="77">
        <f t="shared" si="3"/>
        <v>0</v>
      </c>
      <c r="L62" s="76"/>
    </row>
    <row r="63" spans="1:12" ht="24" customHeight="1">
      <c r="A63" s="23" t="s">
        <v>180</v>
      </c>
      <c r="B63" s="23"/>
      <c r="C63" s="23"/>
      <c r="D63" s="23"/>
      <c r="E63" s="23"/>
      <c r="F63" s="44"/>
      <c r="G63" s="56"/>
      <c r="H63" s="34">
        <f>H11+H14+H17+H23+H52</f>
        <v>1262285</v>
      </c>
      <c r="I63" s="34"/>
      <c r="J63" s="34"/>
      <c r="K63" s="34">
        <f>K11+K14+K17+K23+K52</f>
        <v>0</v>
      </c>
      <c r="L63" s="76"/>
    </row>
    <row r="64" spans="1:12" s="5" customFormat="1" ht="24" customHeight="1">
      <c r="A64" s="70" t="s">
        <v>181</v>
      </c>
      <c r="B64" s="71"/>
      <c r="C64" s="70"/>
      <c r="D64" s="70"/>
      <c r="E64" s="70"/>
      <c r="F64" s="72"/>
      <c r="G64" s="72"/>
      <c r="H64" s="73">
        <f>H4+H63</f>
        <v>1330801</v>
      </c>
      <c r="I64" s="73"/>
      <c r="J64" s="73"/>
      <c r="K64" s="73">
        <f>K4+K63</f>
        <v>33270</v>
      </c>
      <c r="L64" s="82"/>
    </row>
  </sheetData>
  <sheetProtection password="E84F" sheet="1" objects="1"/>
  <mergeCells count="3">
    <mergeCell ref="A1:L1"/>
    <mergeCell ref="A63:E63"/>
    <mergeCell ref="A64:E64"/>
  </mergeCells>
  <printOptions/>
  <pageMargins left="0.275" right="0.19652777777777777" top="0.6298611111111111" bottom="0.4326388888888889" header="0.3145833333333333" footer="0.19652777777777777"/>
  <pageSetup horizontalDpi="600" verticalDpi="600" orientation="landscape" paperSize="9"/>
  <headerFooter>
    <oddFooter>&amp;C响应人：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玫玫</cp:lastModifiedBy>
  <cp:lastPrinted>2020-11-03T09:15:10Z</cp:lastPrinted>
  <dcterms:created xsi:type="dcterms:W3CDTF">2017-01-13T03:44:11Z</dcterms:created>
  <dcterms:modified xsi:type="dcterms:W3CDTF">2020-12-24T01:33:59Z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