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7" activeTab="0"/>
  </bookViews>
  <sheets>
    <sheet name="汇总表" sheetId="1" r:id="rId1"/>
    <sheet name="限价" sheetId="2" r:id="rId2"/>
  </sheets>
  <definedNames>
    <definedName name="_xlnm.Print_Titles" localSheetId="1">'限价'!$1:$3</definedName>
  </definedNames>
  <calcPr fullCalcOnLoad="1" fullPrecision="0"/>
</workbook>
</file>

<file path=xl/sharedStrings.xml><?xml version="1.0" encoding="utf-8"?>
<sst xmlns="http://schemas.openxmlformats.org/spreadsheetml/2006/main" count="769" uniqueCount="565">
  <si>
    <t>南昌东管理中心东乡养护所洛市养护站2022年度日常养护工程量清单汇总表</t>
  </si>
  <si>
    <t>标段：CN</t>
  </si>
  <si>
    <t>序号</t>
  </si>
  <si>
    <t>章次</t>
  </si>
  <si>
    <t>科目名称</t>
  </si>
  <si>
    <t>限价（元）</t>
  </si>
  <si>
    <t>报价（元）</t>
  </si>
  <si>
    <t>总则</t>
  </si>
  <si>
    <t>路基</t>
  </si>
  <si>
    <t>路面</t>
  </si>
  <si>
    <t>桥涵、通道</t>
  </si>
  <si>
    <t>交通安全设施</t>
  </si>
  <si>
    <t>绿化及环境保护</t>
  </si>
  <si>
    <t>房建</t>
  </si>
  <si>
    <t>合计</t>
  </si>
  <si>
    <t>南昌东管理中心东乡养护所洛市养护站2022年度日常养护工程量固化清单</t>
  </si>
  <si>
    <t>标段:</t>
  </si>
  <si>
    <t>CN</t>
  </si>
  <si>
    <t>子目号</t>
  </si>
  <si>
    <t>子目名称</t>
  </si>
  <si>
    <t>单位</t>
  </si>
  <si>
    <t>计量规则</t>
  </si>
  <si>
    <t>工程内容</t>
  </si>
  <si>
    <t>数量</t>
  </si>
  <si>
    <t>控制单价（元）</t>
  </si>
  <si>
    <t>控制合价（元）</t>
  </si>
  <si>
    <t>响应单价（元）</t>
  </si>
  <si>
    <t>响应合价（元）</t>
  </si>
  <si>
    <t>备注</t>
  </si>
  <si>
    <t>第100章总则</t>
  </si>
  <si>
    <t>101-1</t>
  </si>
  <si>
    <t>工程保险费</t>
  </si>
  <si>
    <t>101-1-1</t>
  </si>
  <si>
    <t>第三者责任险</t>
  </si>
  <si>
    <t>总额</t>
  </si>
  <si>
    <t>1.承包人按照合同条款约定的保险费率及保费计算方法办理第三者责任险，根据保险公司的保单金额以总额为单位计量；2.保险期为合同约定的施工期及缺陷责任期</t>
  </si>
  <si>
    <t>根据合同条款办理第三者责任险</t>
  </si>
  <si>
    <t>工程管理</t>
  </si>
  <si>
    <t>102-1</t>
  </si>
  <si>
    <t>安全生产费</t>
  </si>
  <si>
    <t>以总额为单位计量</t>
  </si>
  <si>
    <t>按有关规定及合同约定落实安全生产</t>
  </si>
  <si>
    <t>清单第200章-第800章费用之和的2.5%</t>
  </si>
  <si>
    <t>承包人驻地建设</t>
  </si>
  <si>
    <t>103-1</t>
  </si>
  <si>
    <t>按规定以总额计量</t>
  </si>
  <si>
    <t>1.承包人办公室、住房及生活区建设；2.车间与工作场地、仓库修建；3.工地实验室建设；4.医疗卫生与消防设施安装；5.维护与拆除。</t>
  </si>
  <si>
    <t>通行费</t>
  </si>
  <si>
    <t>104-1</t>
  </si>
  <si>
    <t>养护作业车辆从养护驻地到养护现场往返经过收费公路所产生的通行费用</t>
  </si>
  <si>
    <t>清单第200章-第800章费用之和的2%</t>
  </si>
  <si>
    <t>第200章路基</t>
  </si>
  <si>
    <t>201-1</t>
  </si>
  <si>
    <t>排水系统（含人字骨架）的疏通及清理</t>
  </si>
  <si>
    <t>单幅km·次</t>
  </si>
  <si>
    <t>以不含桥梁的路基长度为依据计算数量，按合同单价计算合价后计量。</t>
  </si>
  <si>
    <t xml:space="preserve">1.清理积淤、杂物等；2.外运；3.清理现场。 </t>
  </si>
  <si>
    <t>场地清理</t>
  </si>
  <si>
    <t>202-1</t>
  </si>
  <si>
    <t>塌方清理（运距5km以下）</t>
  </si>
  <si>
    <t>202-1-1</t>
  </si>
  <si>
    <t>人工清理塌方（运距5km以下）</t>
  </si>
  <si>
    <t>m³</t>
  </si>
  <si>
    <t>1.按实际清除塌方体积以立方米为单位计量；2.弃方超运在子目号201-3中计量</t>
  </si>
  <si>
    <t>1.挖除；2.装卸、运输5km以下、定点堆放；3.场地清理、平整</t>
  </si>
  <si>
    <t>202-1-2</t>
  </si>
  <si>
    <t>机械清理塌方（运距5km以下）</t>
  </si>
  <si>
    <t>202-2</t>
  </si>
  <si>
    <t>弃方超运</t>
  </si>
  <si>
    <t>202-2-1</t>
  </si>
  <si>
    <t>弃方超运（运距5km以上）</t>
  </si>
  <si>
    <t>m³·km</t>
  </si>
  <si>
    <t>开挖土石方运距大于5km时，计算超运运量，以立方米∙公里为单位计量</t>
  </si>
  <si>
    <t>超运距运输</t>
  </si>
  <si>
    <t>路基修复与补强</t>
  </si>
  <si>
    <t>203-1</t>
  </si>
  <si>
    <t>路基填筑</t>
  </si>
  <si>
    <t>203-1-1</t>
  </si>
  <si>
    <t>回填沙袋（运距5km以下）</t>
  </si>
  <si>
    <t>1.按实际量测的填筑体积以立方米为单位计量；
2.借方超运在子目号202-1-4中计量</t>
  </si>
  <si>
    <t>1.安全防护、排水；2.挖、装、综合平均5km以下（含5km运输、卸车；3.分层摊铺；4.洒水、压实、刷坡；5.整型</t>
  </si>
  <si>
    <t>203-1-2</t>
  </si>
  <si>
    <r>
      <rPr>
        <sz val="9"/>
        <rFont val="等线"/>
        <family val="0"/>
      </rPr>
      <t>借方填筑（运距5</t>
    </r>
    <r>
      <rPr>
        <sz val="9"/>
        <rFont val="Times New Roman"/>
        <family val="1"/>
      </rPr>
      <t xml:space="preserve">km </t>
    </r>
    <r>
      <rPr>
        <sz val="9"/>
        <rFont val="宋体"/>
        <family val="0"/>
      </rPr>
      <t>以下）</t>
    </r>
  </si>
  <si>
    <t>按照压实的体积以立方米为单位计量；2.借方超运在子目号202-1-4中计量</t>
  </si>
  <si>
    <t>1.借土场征用与复垦；2.借土场场地清理；3.基底翻松、压实、挖台阶；4.挖（含石方爆破）、装、综合平均5km以下（含5km）运输、卸车；5.分层摊铺；6.洒水、压实、刷坡；7.临时道路、施工排水处理；8.整修路基和边坡</t>
  </si>
  <si>
    <t>203-1-3</t>
  </si>
  <si>
    <t>利用土（石）填筑</t>
  </si>
  <si>
    <t>按平均断面面积法计算压实的体积，以立方米为单位计量</t>
  </si>
  <si>
    <t>1.基底翻松、压实、挖台阶；2.临时排水；3.分层摊铺；4.洒水、压实、刷坡；5.整修路基和边坡</t>
  </si>
  <si>
    <t>203-1-4</t>
  </si>
  <si>
    <t>借方超运（运距5km以上）</t>
  </si>
  <si>
    <t>按合同范围内路基超运借方的天然密实方及综合平均运距数量，扣除5km 综合平均运距后计算超运运量，以立方米∙公里为单位计量</t>
  </si>
  <si>
    <t>1.依据设计图纸要求及批准的取土场位置，确定土石方数量，计算经济运距，编制调配方案，计算土石方综合平均运距确定运量；
2.超运距运输</t>
  </si>
  <si>
    <t>203-1-5</t>
  </si>
  <si>
    <t>打实木桩</t>
  </si>
  <si>
    <t>根</t>
  </si>
  <si>
    <t>按实际根数以根为单位计量</t>
  </si>
  <si>
    <t>1.木桩的制作、打入、装卸等</t>
  </si>
  <si>
    <t>203-2</t>
  </si>
  <si>
    <t>路基压浆</t>
  </si>
  <si>
    <t>203-2-1</t>
  </si>
  <si>
    <t>钻孔</t>
  </si>
  <si>
    <t>203-2-1-1</t>
  </si>
  <si>
    <t>φ70mm以内</t>
  </si>
  <si>
    <t>m</t>
  </si>
  <si>
    <t>以设计图纸或现场完成并经发包人验收合格的钻孔长度为依据计算实际数量，按合同单价计算合价后计量</t>
  </si>
  <si>
    <t>定位、钻孔、清孔</t>
  </si>
  <si>
    <t>203-2-1-2</t>
  </si>
  <si>
    <t>φ110mm以内</t>
  </si>
  <si>
    <t>203-2-1-3</t>
  </si>
  <si>
    <t>压水泥浆</t>
  </si>
  <si>
    <t>m3</t>
  </si>
  <si>
    <t>以设计注浆消耗水泥浆液体积或现场完成并经发包人验收合格的水泥浆液体积为依据计算实际数量，按合同单价计算合价后计量</t>
  </si>
  <si>
    <t>水泥浆制浆、压浆、封孔。</t>
  </si>
  <si>
    <t>路基排水、防护设施维修</t>
  </si>
  <si>
    <t>204-1</t>
  </si>
  <si>
    <t>浆砌片（块）石</t>
  </si>
  <si>
    <t>204-1-1</t>
  </si>
  <si>
    <t>新增浆砌片（块）石</t>
  </si>
  <si>
    <t>按浆砌片（块）石体积，以立方米为单位计量</t>
  </si>
  <si>
    <t>1.拆除破损部分，废料清理、装卸、运输定点堆放；2.地基平整夯实，排水设施断面补挖；3.铺设垫层；4.模板制作、安装、拆除；5.预制件预制、运输、装卸；6.预制件安装、养生、勾缝、抹面；7.回填夯实</t>
  </si>
  <si>
    <t>204-1-2</t>
  </si>
  <si>
    <t>修复浆砌片（块）石</t>
  </si>
  <si>
    <t>利用原有片（块）石，按修复的浆砌片（块）石体积，以立方米为单位计量</t>
  </si>
  <si>
    <t>1.拆除破损部分，废料清理、装卸、运输定点堆放；2.地基平整夯实，排水设施断面补挖；3.铺设垫层；5.预制件安装、养生、勾缝、抹面；6.回填夯实</t>
  </si>
  <si>
    <t>204-2</t>
  </si>
  <si>
    <t>预制块边沟</t>
  </si>
  <si>
    <t>204-2-1</t>
  </si>
  <si>
    <t>新增预制块边沟</t>
  </si>
  <si>
    <t>按混凝土体积，以立方米为单位计量</t>
  </si>
  <si>
    <t>1.拆除破损部分，废料清理、装卸、运输定点堆放；2.地基平整夯实，排水设施断面补挖；3.铺设垫层；4.模板制作、安装、拆除；5.预制件预制、运输、装卸；6.预制件安装、养生；7.回填夯实</t>
  </si>
  <si>
    <t>204-2-2</t>
  </si>
  <si>
    <t>修复预制块边沟</t>
  </si>
  <si>
    <r>
      <rPr>
        <sz val="9"/>
        <rFont val="Times New Roman"/>
        <family val="1"/>
      </rPr>
      <t>m</t>
    </r>
    <r>
      <rPr>
        <vertAlign val="superscript"/>
        <sz val="9"/>
        <rFont val="Times New Roman"/>
        <family val="1"/>
      </rPr>
      <t>3</t>
    </r>
  </si>
  <si>
    <t>利用原有预制块，按修复的体积，以立方米为单位计量</t>
  </si>
  <si>
    <t>1.拆除破损部分，废料清理、装卸、运输定点堆放；2.地基平整夯实，排水设施断面补挖；3.铺设垫层；5.预制件安装、养生；6.回填夯实</t>
  </si>
  <si>
    <t>204-3</t>
  </si>
  <si>
    <t>现浇混凝土</t>
  </si>
  <si>
    <t>204-3-1</t>
  </si>
  <si>
    <t>现浇C20混凝土</t>
  </si>
  <si>
    <t>1.拆除破损部分，废料清理、装卸、运输定点堆放；2.地基平整夯实，排水设施断面补挖；3.铺设垫层；4.模板制作、安装、拆除；5.混凝土拌和、运输、浇筑、养生；6.回填夯实</t>
  </si>
  <si>
    <t>204-3-2</t>
  </si>
  <si>
    <t>现浇C30混凝土</t>
  </si>
  <si>
    <t>204-4</t>
  </si>
  <si>
    <t>砖砌</t>
  </si>
  <si>
    <t>204-4-1</t>
  </si>
  <si>
    <t>按砖砌体积，以立方米为单位计量</t>
  </si>
  <si>
    <t>1.拆除破损部分，废料清理、装卸、运输定点堆放；2.地基平整夯实，排水设施断面补挖；3.铺设垫层；4.模板制作、安装、拆除；5.砖体运输、装卸；6.砖体安装、养生；7.回填夯实</t>
  </si>
  <si>
    <t>204-5</t>
  </si>
  <si>
    <t>勾缝</t>
  </si>
  <si>
    <t>204-5-1</t>
  </si>
  <si>
    <t>砂浆勾缝</t>
  </si>
  <si>
    <t>按勾缝长度，以米为单位计量</t>
  </si>
  <si>
    <t>1.拆除破损部分，废料清理、装卸、运输定点堆放；2.砂浆拌制；3.勾缝；4.养生</t>
  </si>
  <si>
    <t>204-6</t>
  </si>
  <si>
    <t>砂浆抹面</t>
  </si>
  <si>
    <t>204-6-1</t>
  </si>
  <si>
    <t>砂浆抹面（厚度不超过5cm）</t>
  </si>
  <si>
    <t>m²</t>
  </si>
  <si>
    <t>按抹面面积，以平方米为单位计量</t>
  </si>
  <si>
    <t>1.拆除破损部分，废料清理、装卸、运输定点堆放；2.砂浆拌制；3.抹面；4.养生</t>
  </si>
  <si>
    <t>204-6-2</t>
  </si>
  <si>
    <t>砂浆抹面（厚度超过5cm）</t>
  </si>
  <si>
    <t>204-7</t>
  </si>
  <si>
    <t>拦水带</t>
  </si>
  <si>
    <t>204-7-1</t>
  </si>
  <si>
    <t>修复拦水带</t>
  </si>
  <si>
    <t>按拦水带修复长度，以米为单位计量</t>
  </si>
  <si>
    <t>1.拆除破损部分，废料清理、装卸、运输定点堆放；2.基坑开挖整型；
3.石料准备、砌筑或混凝土预制件的预制、运输、铺砌；4.铺设垫层、勾缝、养生；5.场地清理</t>
  </si>
  <si>
    <t>204-7-2</t>
  </si>
  <si>
    <t>新增拦水带</t>
  </si>
  <si>
    <t>按新增拦水带长度，以米为单位计量</t>
  </si>
  <si>
    <t>204-8</t>
  </si>
  <si>
    <t>更换盖板</t>
  </si>
  <si>
    <t>204-8-1</t>
  </si>
  <si>
    <t>更换钢筋砼盖板</t>
  </si>
  <si>
    <t>按更换边沟盖板按体积，以立方米为单位计量</t>
  </si>
  <si>
    <t>1.拆除破损部分，废料清理、装卸、运输定点堆放；2.重新预制、运输、安装；3.场地清理</t>
  </si>
  <si>
    <t>204-8-2</t>
  </si>
  <si>
    <t>更换铸铁盖板</t>
  </si>
  <si>
    <t>kg</t>
  </si>
  <si>
    <t>按更换边沟盖板的重量，以kg为单位计量</t>
  </si>
  <si>
    <t>1.装卸、运输定点堆放；2.安装成品</t>
  </si>
  <si>
    <t>计日工劳务</t>
  </si>
  <si>
    <t>205-1</t>
  </si>
  <si>
    <t>普通工人</t>
  </si>
  <si>
    <t>工日</t>
  </si>
  <si>
    <t>以实际消耗人数和时间（8小时为1工日）为依据计算数量，按合同单价计算合价后计量。</t>
  </si>
  <si>
    <t>其他养护工程</t>
  </si>
  <si>
    <t>205-2</t>
  </si>
  <si>
    <t>技术工人</t>
  </si>
  <si>
    <t>计日工设备</t>
  </si>
  <si>
    <t>206-1</t>
  </si>
  <si>
    <t>3吨以下车辆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</si>
  <si>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</si>
  <si>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</si>
  <si>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</si>
  <si>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206-2</t>
  </si>
  <si>
    <t>6t自卸汽车</t>
  </si>
  <si>
    <t>206-3</t>
  </si>
  <si>
    <t>15t自卸汽车</t>
  </si>
  <si>
    <t>206-4</t>
  </si>
  <si>
    <t>3m³以内装载机</t>
  </si>
  <si>
    <t>206-5</t>
  </si>
  <si>
    <t>15kW以内柴油发电机组</t>
  </si>
  <si>
    <t>206-6</t>
  </si>
  <si>
    <t>90kW以内平地机</t>
  </si>
  <si>
    <t>206-7</t>
  </si>
  <si>
    <t>1.6m3以内挖掘机</t>
  </si>
  <si>
    <t>206-8</t>
  </si>
  <si>
    <t>10000L以内洒水车</t>
  </si>
  <si>
    <t>206-9</t>
  </si>
  <si>
    <t>最大作业高度15m以内高空作业车</t>
  </si>
  <si>
    <t>206-10</t>
  </si>
  <si>
    <t>平板拖车（40t以内）</t>
  </si>
  <si>
    <t>206-11</t>
  </si>
  <si>
    <t>吊车</t>
  </si>
  <si>
    <t>第300章路面</t>
  </si>
  <si>
    <t>沥青混凝土路面养护</t>
  </si>
  <si>
    <t>302-1</t>
  </si>
  <si>
    <t>沥青路面裂缝处理</t>
  </si>
  <si>
    <r>
      <rPr>
        <sz val="9"/>
        <rFont val="宋体"/>
        <family val="0"/>
      </rPr>
      <t>302-1-</t>
    </r>
    <r>
      <rPr>
        <sz val="9"/>
        <rFont val="宋体"/>
        <family val="0"/>
      </rPr>
      <t>1</t>
    </r>
  </si>
  <si>
    <t>开槽法灌注密封胶灌缝</t>
  </si>
  <si>
    <t>按实际灌缝长度以米为单位计量</t>
  </si>
  <si>
    <t>1.切缝；2.清除缝中杂物；3.灌填缝料</t>
  </si>
  <si>
    <r>
      <rPr>
        <sz val="9"/>
        <rFont val="宋体"/>
        <family val="0"/>
      </rPr>
      <t>302-1-</t>
    </r>
    <r>
      <rPr>
        <sz val="9"/>
        <rFont val="宋体"/>
        <family val="0"/>
      </rPr>
      <t>2</t>
    </r>
  </si>
  <si>
    <t>贴缝</t>
  </si>
  <si>
    <r>
      <rPr>
        <sz val="9"/>
        <rFont val="宋体"/>
        <family val="0"/>
      </rPr>
      <t>302-1-</t>
    </r>
    <r>
      <rPr>
        <sz val="9"/>
        <rFont val="宋体"/>
        <family val="0"/>
      </rPr>
      <t>2</t>
    </r>
    <r>
      <rPr>
        <sz val="9"/>
        <rFont val="宋体"/>
        <family val="0"/>
      </rPr>
      <t>-1</t>
    </r>
  </si>
  <si>
    <t>防裂贴（宽16cm）</t>
  </si>
  <si>
    <t>按实际贴补裂缝长度以米为单位计量</t>
  </si>
  <si>
    <t xml:space="preserve">1.清扫；2.贴防裂贴；3.安装固定装置
</t>
  </si>
  <si>
    <r>
      <rPr>
        <sz val="9"/>
        <rFont val="宋体"/>
        <family val="0"/>
      </rPr>
      <t>302-1-</t>
    </r>
    <r>
      <rPr>
        <sz val="9"/>
        <rFont val="宋体"/>
        <family val="0"/>
      </rPr>
      <t>2</t>
    </r>
    <r>
      <rPr>
        <sz val="9"/>
        <rFont val="宋体"/>
        <family val="0"/>
      </rPr>
      <t>-2</t>
    </r>
  </si>
  <si>
    <t>防裂贴（宽32cm）</t>
  </si>
  <si>
    <t>302-2</t>
  </si>
  <si>
    <t>坑槽修补</t>
  </si>
  <si>
    <t>302-2-1</t>
  </si>
  <si>
    <t>坑槽热补(面层修复连续处理面积＜20m2，或热再生综合养护车修补）</t>
  </si>
  <si>
    <t>以设计修复破损体积为依据计算实际数量，按合同单价计算合价后计量。</t>
  </si>
  <si>
    <t>1.放线划样，切缝，清理坑槽；2.喷洒乳化沥青；3.混合料加热、摊铺、混合料碾压，贴封水贴；4.养护、清扫。</t>
  </si>
  <si>
    <t>302-2-2</t>
  </si>
  <si>
    <t>冷料冷补</t>
  </si>
  <si>
    <t>个</t>
  </si>
  <si>
    <t>小于0.3m2</t>
  </si>
  <si>
    <t>1.清理坑槽；2.填筑冷补料；3.压实；4.场地清理</t>
  </si>
  <si>
    <t>302-2-3</t>
  </si>
  <si>
    <r>
      <rPr>
        <sz val="9"/>
        <rFont val="Times New Roman"/>
        <family val="1"/>
      </rPr>
      <t>m</t>
    </r>
    <r>
      <rPr>
        <vertAlign val="superscript"/>
        <sz val="9"/>
        <rFont val="Times New Roman"/>
        <family val="1"/>
      </rPr>
      <t>2</t>
    </r>
  </si>
  <si>
    <t>按实际修补坑槽面积以平方米为单位计量</t>
  </si>
  <si>
    <r>
      <rPr>
        <sz val="9"/>
        <rFont val="宋体"/>
        <family val="0"/>
      </rPr>
      <t>302-</t>
    </r>
    <r>
      <rPr>
        <sz val="9"/>
        <rFont val="宋体"/>
        <family val="0"/>
      </rPr>
      <t>3</t>
    </r>
  </si>
  <si>
    <t>盲沟</t>
  </si>
  <si>
    <t/>
  </si>
  <si>
    <r>
      <rPr>
        <sz val="9"/>
        <rFont val="宋体"/>
        <family val="0"/>
      </rPr>
      <t>302-</t>
    </r>
    <r>
      <rPr>
        <sz val="9"/>
        <rFont val="宋体"/>
        <family val="0"/>
      </rPr>
      <t>3</t>
    </r>
    <r>
      <rPr>
        <sz val="9"/>
        <rFont val="宋体"/>
        <family val="0"/>
      </rPr>
      <t>-1</t>
    </r>
  </si>
  <si>
    <t>碎石</t>
  </si>
  <si>
    <t>以设计图或现场实际完成并经验收合格的数量为依据计算实际数量，按合同单价计算合价后计量。</t>
  </si>
  <si>
    <t>凿除、铺填碎石</t>
  </si>
  <si>
    <r>
      <rPr>
        <sz val="9"/>
        <rFont val="宋体"/>
        <family val="0"/>
      </rPr>
      <t>302-</t>
    </r>
    <r>
      <rPr>
        <sz val="9"/>
        <rFont val="宋体"/>
        <family val="0"/>
      </rPr>
      <t>3</t>
    </r>
    <r>
      <rPr>
        <sz val="9"/>
        <rFont val="宋体"/>
        <family val="0"/>
      </rPr>
      <t>-2</t>
    </r>
  </si>
  <si>
    <t>Φ10cm纵向软式透水管</t>
  </si>
  <si>
    <t>以设计长度为依据计算实际数量，按合同单价计算合价后计量。</t>
  </si>
  <si>
    <t>排水管下料、铺设、涂胶</t>
  </si>
  <si>
    <r>
      <rPr>
        <sz val="9"/>
        <rFont val="宋体"/>
        <family val="0"/>
      </rPr>
      <t>302-</t>
    </r>
    <r>
      <rPr>
        <sz val="9"/>
        <rFont val="宋体"/>
        <family val="0"/>
      </rPr>
      <t>3</t>
    </r>
    <r>
      <rPr>
        <sz val="9"/>
        <rFont val="宋体"/>
        <family val="0"/>
      </rPr>
      <t>-3</t>
    </r>
  </si>
  <si>
    <t>Φ30cm 双壁波纹HDPE管</t>
  </si>
  <si>
    <r>
      <rPr>
        <sz val="9"/>
        <rFont val="宋体"/>
        <family val="0"/>
      </rPr>
      <t>302-</t>
    </r>
    <r>
      <rPr>
        <sz val="9"/>
        <rFont val="宋体"/>
        <family val="0"/>
      </rPr>
      <t>3</t>
    </r>
    <r>
      <rPr>
        <sz val="9"/>
        <rFont val="宋体"/>
        <family val="0"/>
      </rPr>
      <t>-4</t>
    </r>
  </si>
  <si>
    <t>Φ10cm HDPE管</t>
  </si>
  <si>
    <t>路面附属工程修复</t>
  </si>
  <si>
    <r>
      <rPr>
        <sz val="9"/>
        <rFont val="宋体"/>
        <family val="0"/>
      </rPr>
      <t>30</t>
    </r>
    <r>
      <rPr>
        <sz val="9"/>
        <rFont val="宋体"/>
        <family val="0"/>
      </rPr>
      <t>3</t>
    </r>
    <r>
      <rPr>
        <sz val="9"/>
        <rFont val="宋体"/>
        <family val="0"/>
      </rPr>
      <t>-1</t>
    </r>
  </si>
  <si>
    <t>路缘石</t>
  </si>
  <si>
    <r>
      <rPr>
        <sz val="9"/>
        <rFont val="宋体"/>
        <family val="0"/>
      </rPr>
      <t>30</t>
    </r>
    <r>
      <rPr>
        <sz val="9"/>
        <rFont val="宋体"/>
        <family val="0"/>
      </rPr>
      <t>3</t>
    </r>
    <r>
      <rPr>
        <sz val="9"/>
        <rFont val="宋体"/>
        <family val="0"/>
      </rPr>
      <t>-1-1</t>
    </r>
  </si>
  <si>
    <t>现浇C25混凝土路缘石维修</t>
  </si>
  <si>
    <t>以设计修复路缘石体积为依据计算实际数量，按合同单价计算合价后计量。</t>
  </si>
  <si>
    <t>1.清理下承层；2.混凝土或砂浆垫层；3.配运料、浇筑；4.养生。</t>
  </si>
  <si>
    <r>
      <rPr>
        <sz val="9"/>
        <rFont val="宋体"/>
        <family val="0"/>
      </rPr>
      <t>30</t>
    </r>
    <r>
      <rPr>
        <sz val="9"/>
        <rFont val="宋体"/>
        <family val="0"/>
      </rPr>
      <t>3</t>
    </r>
    <r>
      <rPr>
        <sz val="9"/>
        <rFont val="宋体"/>
        <family val="0"/>
      </rPr>
      <t>-1-2</t>
    </r>
  </si>
  <si>
    <t>拆除路缘石</t>
  </si>
  <si>
    <t>以设计拆除路缘石体积为依据计算实际数量，按合同单价计算合价后计量。</t>
  </si>
  <si>
    <t>1.拆除、装车；2.清理现场</t>
  </si>
  <si>
    <r>
      <rPr>
        <sz val="9"/>
        <rFont val="宋体"/>
        <family val="0"/>
      </rPr>
      <t>30</t>
    </r>
    <r>
      <rPr>
        <sz val="9"/>
        <rFont val="宋体"/>
        <family val="0"/>
      </rPr>
      <t>3</t>
    </r>
    <r>
      <rPr>
        <sz val="9"/>
        <rFont val="宋体"/>
        <family val="0"/>
      </rPr>
      <t>-</t>
    </r>
    <r>
      <rPr>
        <sz val="9"/>
        <rFont val="宋体"/>
        <family val="0"/>
      </rPr>
      <t>2</t>
    </r>
  </si>
  <si>
    <t>修复路肩</t>
  </si>
  <si>
    <r>
      <rPr>
        <sz val="9"/>
        <rFont val="宋体"/>
        <family val="0"/>
      </rPr>
      <t>30</t>
    </r>
    <r>
      <rPr>
        <sz val="9"/>
        <rFont val="宋体"/>
        <family val="0"/>
      </rPr>
      <t>3-2</t>
    </r>
    <r>
      <rPr>
        <sz val="9"/>
        <rFont val="宋体"/>
        <family val="0"/>
      </rPr>
      <t>-1</t>
    </r>
  </si>
  <si>
    <t>培土路肩</t>
  </si>
  <si>
    <t>以设计填土压实体积为依据计算实际数量，按合同单价计算合价后计量。</t>
  </si>
  <si>
    <t>1.培土、整型、压实；2.修整路槽。</t>
  </si>
  <si>
    <r>
      <rPr>
        <sz val="9"/>
        <rFont val="宋体"/>
        <family val="0"/>
      </rPr>
      <t>30</t>
    </r>
    <r>
      <rPr>
        <sz val="9"/>
        <rFont val="宋体"/>
        <family val="0"/>
      </rPr>
      <t>3-2</t>
    </r>
    <r>
      <rPr>
        <sz val="9"/>
        <rFont val="宋体"/>
        <family val="0"/>
      </rPr>
      <t>-2</t>
    </r>
  </si>
  <si>
    <t>现浇C20混凝土加固土路肩</t>
  </si>
  <si>
    <t>以设计现浇混凝土加固土路肩体积为依据计算实际数量，按合同单价计算合价后计量。</t>
  </si>
  <si>
    <t>1.清理下承层；2.配运料、浇筑；3.接缝处理；养生。</t>
  </si>
  <si>
    <t>第400章 桥涵、通道</t>
  </si>
  <si>
    <t>桥梁日常养护</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</si>
  <si>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</si>
  <si>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</si>
  <si>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</si>
  <si>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</si>
  <si>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</si>
  <si>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</si>
  <si>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下部结构杂物和绿化物清理桥台</t>
  </si>
  <si>
    <t>单幅台*次</t>
  </si>
  <si>
    <t>以实际完成的桥台个数为依据计算实际数量，按合同单价计算合价后计量。</t>
  </si>
  <si>
    <t>1.清理桥台锥坡、护坡杂草；2.垃圾外运。</t>
  </si>
  <si>
    <t>桥梁上部结构维修</t>
  </si>
  <si>
    <t>402-1</t>
  </si>
  <si>
    <t>桥面铺装</t>
  </si>
  <si>
    <t>402-1-1</t>
  </si>
  <si>
    <t>C50聚丙烯纤维混凝土（快干）</t>
  </si>
  <si>
    <t>按实际工程量计量</t>
  </si>
  <si>
    <t>1.锯缝；2.凿除；3.清理现场；4.拌和、运输；5.浇筑、养生。</t>
  </si>
  <si>
    <t>402-1-2</t>
  </si>
  <si>
    <t>锚固钢筋（含焊接、安装）</t>
  </si>
  <si>
    <t>以设计钢筋质量为依据算实际数量，按合同单价计算合价后计量</t>
  </si>
  <si>
    <t>1.制作、安装；2.焊接、搭接；3.钢筋试验</t>
  </si>
  <si>
    <t>402-2</t>
  </si>
  <si>
    <t>伸缩缝更换及维修</t>
  </si>
  <si>
    <t>402-2-1</t>
  </si>
  <si>
    <t>80型模数式伸缩缝</t>
  </si>
  <si>
    <t>按实际修复长度，以米为单位计量</t>
  </si>
  <si>
    <t>1.凿除破损伸缩缝水泥；2.伸缩缝安装及焊接3.钢纤维速凝砼浇筑；4.覆盖养生</t>
  </si>
  <si>
    <t>402-2-2</t>
  </si>
  <si>
    <t>160型模数式伸缩缝</t>
  </si>
  <si>
    <t>402-2-3</t>
  </si>
  <si>
    <t>仅更换橡胶条止水带</t>
  </si>
  <si>
    <t>1.拆除旧止水带，清除干净；2.安装新止水带；3.场内运输，清理现场。</t>
  </si>
  <si>
    <t>402-2-4</t>
  </si>
  <si>
    <t>伸缩缝混凝土更换（C50聚丙烯纤维混凝土（快干））</t>
  </si>
  <si>
    <r>
      <t>m</t>
    </r>
    <r>
      <rPr>
        <vertAlign val="superscript"/>
        <sz val="9"/>
        <rFont val="Times New Roman"/>
        <family val="1"/>
      </rPr>
      <t>3</t>
    </r>
  </si>
  <si>
    <t>按实际修复体积，以立方为单位计量</t>
  </si>
  <si>
    <t>1.锯缝；2.凿除；3.清理现场，并适当植筋；4.拌和、运输；5.制模、浇筑、养生；6.场地清理。</t>
  </si>
  <si>
    <t>402-3</t>
  </si>
  <si>
    <t>排水设施修复或完善</t>
  </si>
  <si>
    <t>402-3-1</t>
  </si>
  <si>
    <t>泄水孔</t>
  </si>
  <si>
    <t>按修理受损泄水孔数量以个为单位计量</t>
  </si>
  <si>
    <t>1.拆除破损部分，废料清理、装卸、运输、定点堆放；
2.更换或修补泄水孔（管）；
3.修补泄水孔周围桥面；
4.场地清理</t>
  </si>
  <si>
    <t>402-3-2</t>
  </si>
  <si>
    <t>管径Φ160mm桥梁纵向集中排水管</t>
  </si>
  <si>
    <t>以设计更换的排水管长度为依据计算实际数量，按合同单价计算合价后计量</t>
  </si>
  <si>
    <r>
      <t>1.</t>
    </r>
    <r>
      <rPr>
        <sz val="9"/>
        <rFont val="宋体"/>
        <family val="0"/>
      </rPr>
      <t>简易挂篮的安拆；</t>
    </r>
    <r>
      <rPr>
        <sz val="9"/>
        <rFont val="Times New Roman"/>
        <family val="1"/>
      </rPr>
      <t>2.</t>
    </r>
    <r>
      <rPr>
        <sz val="9"/>
        <rFont val="宋体"/>
        <family val="0"/>
      </rPr>
      <t>拆除排水管，清理现场；</t>
    </r>
    <r>
      <rPr>
        <sz val="9"/>
        <rFont val="Times New Roman"/>
        <family val="1"/>
      </rPr>
      <t>3.</t>
    </r>
    <r>
      <rPr>
        <sz val="9"/>
        <rFont val="宋体"/>
        <family val="0"/>
      </rPr>
      <t>安装排水管。</t>
    </r>
  </si>
  <si>
    <t>402-3-3</t>
  </si>
  <si>
    <t>管径Φ200mm桥梁纵向集中排水管</t>
  </si>
  <si>
    <t>402-3-4</t>
  </si>
  <si>
    <t>管径Φ300mm桥梁纵向集中排水管</t>
  </si>
  <si>
    <t>402-4</t>
  </si>
  <si>
    <t>局部修理、更新桥梁栏杆、扶手</t>
  </si>
  <si>
    <t>402-4-1</t>
  </si>
  <si>
    <t>扶手更换</t>
  </si>
  <si>
    <t>以设计更换栏杆质量为依据计算实际数量，按合同单价计算合价后计量</t>
  </si>
  <si>
    <t>1.拆除损坏扶手；2.备料、加工；3.安装；4.除锈；5.油漆。</t>
  </si>
  <si>
    <t>402-4-2</t>
  </si>
  <si>
    <t>扶手涂装（含托架）</t>
  </si>
  <si>
    <t>以设计刷漆长度为依据计算实际数量，按合同单价计算合价后计量</t>
  </si>
  <si>
    <t>1.除锈；2.涂刷油漆。</t>
  </si>
  <si>
    <t>402-4-3</t>
  </si>
  <si>
    <t>防撞墙涂装</t>
  </si>
  <si>
    <t>m2</t>
  </si>
  <si>
    <t>以设计刷漆面积为依据计算实际数量，按合同单价计算合价后计量</t>
  </si>
  <si>
    <t>1.清理防撞墙表面，除尘；2、底面修复；3.涂刷油漆。</t>
  </si>
  <si>
    <t>402-4-4</t>
  </si>
  <si>
    <t>防撞墙修复</t>
  </si>
  <si>
    <t>1.拆除破损部分，废料清理、装卸、运输定点堆放；2.混凝土拌和、运输、浇筑、养生；</t>
  </si>
  <si>
    <t>402-4-5</t>
  </si>
  <si>
    <t>桥梁遮板</t>
  </si>
  <si>
    <t>按更换桥梁遮板的重量，以kg为单位计量</t>
  </si>
  <si>
    <t>1.装卸、运输定点堆放；2.防撞墙钻孔、螺栓锚固、安装成品</t>
  </si>
  <si>
    <t>桥梁下部结构维修和修补</t>
  </si>
  <si>
    <t>403-1</t>
  </si>
  <si>
    <t>桥下防护与清理</t>
  </si>
  <si>
    <t>403-1-1</t>
  </si>
  <si>
    <t>水泥砂浆修补（2cm厚）</t>
  </si>
  <si>
    <t>以设计水泥砂浆修补面积为依据计算实际数量，按合同单价计算合价后计量</t>
  </si>
  <si>
    <t>1.水泥砂浆配运料、人工拌和、运输、涂抹压刮及养生；2.清理现场。</t>
  </si>
  <si>
    <t>403-1-2</t>
  </si>
  <si>
    <t>环氧混凝土修补（1cm厚）</t>
  </si>
  <si>
    <t>以设计环氧混凝土修补面积为依据计算实际数量，按合同单价计算合价后计量</t>
  </si>
  <si>
    <t>1.模板安装、拆除；2.环氧胶液配置；3.混凝土配运料、人工拌和、运输、浇筑、捣鼓及养生；4.清理现场。</t>
  </si>
  <si>
    <t>403-1-3</t>
  </si>
  <si>
    <t>墩台现浇C40混凝土防护</t>
  </si>
  <si>
    <t>按混凝土体积以立方米为单位依次计量</t>
  </si>
  <si>
    <t>1.清理防护面；2.混凝土拌制；3.混凝土浇筑</t>
  </si>
  <si>
    <t>403-1-4</t>
  </si>
  <si>
    <t>裂缝修补胶注入法（裂缝宽度0.15～0.5mm）</t>
  </si>
  <si>
    <t>以设计修补裂缝长度为依据计算实际数量，按合同单价计算合价后计量</t>
  </si>
  <si>
    <t>1.划线、凿、刷、整平、清洗；2.专用密封胶封缝，压水检查；注浆器注入灌注胶；3.养生。</t>
  </si>
  <si>
    <t>403-1-5</t>
  </si>
  <si>
    <t>裂缝修补胶面涂刷（裂缝宽度≤0.15mm）</t>
  </si>
  <si>
    <t>1.凿V型槽、清理表面；2.成品密封胶涂抹、压刮及养生。</t>
  </si>
  <si>
    <t>403-2</t>
  </si>
  <si>
    <t>锥坡维修</t>
  </si>
  <si>
    <t>403-2-1</t>
  </si>
  <si>
    <t>锥坡裂缝砂浆灌缝修补</t>
  </si>
  <si>
    <t>1.清扫表面；2.水泥砂浆配运料、拌和、运输；3.灌缝；4.养生。</t>
  </si>
  <si>
    <t>403-2-2</t>
  </si>
  <si>
    <t>浆砌片石锥坡破损修复</t>
  </si>
  <si>
    <t>以设计砌石体积为依据计算实际数量，按合同单价计算合价后计量</t>
  </si>
  <si>
    <t>1.搭、拆脚手架及踏步或井字架；2.配、拌、运砂浆；3.砌筑片石；4.勾缝；5.养生。</t>
  </si>
  <si>
    <t>403-2-3</t>
  </si>
  <si>
    <t>预制块锥坡破损修复</t>
  </si>
  <si>
    <t>以设计预制块体积为依据计算实际数量，按合同单价计算合价后计量</t>
  </si>
  <si>
    <t>1.搭、拆脚手架及踏步或井字架；2.配、拌、运砂浆；3.砌筑预制块。</t>
  </si>
  <si>
    <t>桥梁支座</t>
  </si>
  <si>
    <t>404-1</t>
  </si>
  <si>
    <t>支座更换</t>
  </si>
  <si>
    <t>404-1-1</t>
  </si>
  <si>
    <t>板式橡胶支座更换</t>
  </si>
  <si>
    <t>dm3</t>
  </si>
  <si>
    <t>按照支座的不同型号、规格、材料，以个为单位计量</t>
  </si>
  <si>
    <t>1.设临时支架；2.拆除旧支座3.清除破损支座垫片、垫石、梁底钢板4.主梁端部及墩台顶部缺陷处理或补强；5.安设新支座；6.拆除临时支架；7.废料清理、装卸、运输、定点堆放；8.场地清理</t>
  </si>
  <si>
    <t>404-1-2</t>
  </si>
  <si>
    <t>四氟滑板橡胶支座</t>
  </si>
  <si>
    <t>404-2</t>
  </si>
  <si>
    <t>桥梁顶升</t>
  </si>
  <si>
    <t>404-2-1</t>
  </si>
  <si>
    <r>
      <t xml:space="preserve">T </t>
    </r>
    <r>
      <rPr>
        <sz val="9"/>
        <rFont val="宋体"/>
        <family val="0"/>
      </rPr>
      <t>梁顶升</t>
    </r>
  </si>
  <si>
    <t>跨</t>
  </si>
  <si>
    <t>以跨为单位计量</t>
  </si>
  <si>
    <t>1.设顶升梁装置；2.设临时支架；3.顶升梁体和落梁；4.拆除临时支架</t>
  </si>
  <si>
    <t>404-2-2</t>
  </si>
  <si>
    <t>空心板梁顶升</t>
  </si>
  <si>
    <t>404-2-3</t>
  </si>
  <si>
    <t>预制箱梁顶升</t>
  </si>
  <si>
    <t>通道涵洞维修</t>
  </si>
  <si>
    <t>405-1</t>
  </si>
  <si>
    <t>涵洞接缝沥青麻絮填充</t>
  </si>
  <si>
    <t>以设计接缝长度为依据计算实际数量，按合同单价计算合价后计量</t>
  </si>
  <si>
    <t>1.熬化、涂刷沥青；2.填塞沥青及麻絮</t>
  </si>
  <si>
    <t>第600章 交通安全设施</t>
  </si>
  <si>
    <t>隔离栅、防落网</t>
  </si>
  <si>
    <t>602-1</t>
  </si>
  <si>
    <t>维修</t>
  </si>
  <si>
    <t>602-1-1</t>
  </si>
  <si>
    <t>拆除</t>
  </si>
  <si>
    <t>以设计拆除长度为依据计算数量，按合同单价计算合价后计量</t>
  </si>
  <si>
    <t>1.拆除立柱及网面的全部组件；2.拆除物装、运；3.清理现场。</t>
  </si>
  <si>
    <t>602-1-2</t>
  </si>
  <si>
    <t>修复</t>
  </si>
  <si>
    <t>以设计修复长度为依据计算数量，按合同单价计算合价后计量</t>
  </si>
  <si>
    <t>破损地方的修复</t>
  </si>
  <si>
    <t>602-2</t>
  </si>
  <si>
    <t>更换</t>
  </si>
  <si>
    <t>602-2-1</t>
  </si>
  <si>
    <t>隔离栅刺钢丝网片</t>
  </si>
  <si>
    <t>以设计安装网片面积为依据计算实际数量，按合同单价计算合价后计量</t>
  </si>
  <si>
    <t>1.拆除网面的全部组件；2.拆除物装、运；3.刺铁丝网剪丝、挂丝、绑扎；4.清理现场</t>
  </si>
  <si>
    <t>602-2-2</t>
  </si>
  <si>
    <t>隔离栅焊接网片（卷材）</t>
  </si>
  <si>
    <t>以设计安装焊接网片面积为依据计算实际数量，按合同单价计算合价后计量</t>
  </si>
  <si>
    <t>1.拆除网面的全部组件；2.拆除物装、运；3.焊接网片裁网及电焊；4.清理现场。</t>
  </si>
  <si>
    <t>602-2-3</t>
  </si>
  <si>
    <t>隔离栅立柱</t>
  </si>
  <si>
    <t>以设计安装根数为依据计算实际数量，按合同单价计算合价后计量</t>
  </si>
  <si>
    <t>1.拆除立柱及相关组件；2.拆除物装、运；3.立柱砼浇筑及安装；4.清理现场。</t>
  </si>
  <si>
    <t>602-2-4</t>
  </si>
  <si>
    <t>防抛网</t>
  </si>
  <si>
    <t>1.拆除立柱及网面的全部组件；2.拆除物装、运；3.网面剪裁、绑扎；4.立柱安装；5.清理现场</t>
  </si>
  <si>
    <t>602-2-5</t>
  </si>
  <si>
    <t>防抛网立柱</t>
  </si>
  <si>
    <t>声屏障</t>
  </si>
  <si>
    <t>603-1</t>
  </si>
  <si>
    <t>603-1-1</t>
  </si>
  <si>
    <t>拆除声屏障</t>
  </si>
  <si>
    <t>以设计拆除长度为依据计算实际数量，按合同单价计算合价后计量</t>
  </si>
  <si>
    <t>1.拆除立柱、板面及全部组件；2.拆除物装卸、运输、堆放；3.清理现场。</t>
  </si>
  <si>
    <t>603-2</t>
  </si>
  <si>
    <t>安装声屏障</t>
  </si>
  <si>
    <t>603-2-1</t>
  </si>
  <si>
    <t>玻璃钢吸声板</t>
  </si>
  <si>
    <t>以设计安装面板面积为依据计算实际数量，按合同单价计算合价后计量</t>
  </si>
  <si>
    <t>1.立柱、面板运输；2.安装；3.清理现场。</t>
  </si>
  <si>
    <t>603-2-2</t>
  </si>
  <si>
    <t>高强度轻质水泥吸隔板</t>
  </si>
  <si>
    <t>603-2-3</t>
  </si>
  <si>
    <t>钢立柱及横梁</t>
  </si>
  <si>
    <t>以设计立柱及横梁质量为依据计算实际数量，按合同单价计算合价后计量</t>
  </si>
  <si>
    <t>1.运输；2.螺栓钻孔；3.立柱及横梁安装；4.清理现场。</t>
  </si>
  <si>
    <t>603-2-4</t>
  </si>
  <si>
    <t>声屏障局部修补及涂装</t>
  </si>
  <si>
    <t>以设计修补及涂装面积为依据计算实际数量，按合同单价计算合价后计量</t>
  </si>
  <si>
    <t>1.修补破损部分；2.喷洒涂料。</t>
  </si>
  <si>
    <t>路面标线</t>
  </si>
  <si>
    <t>604-1</t>
  </si>
  <si>
    <t>热熔型普通标线</t>
  </si>
  <si>
    <t>以设计涂敷面积为依据计算实际数量，按合同单价计算合价后计量</t>
  </si>
  <si>
    <t>1.路面清洗；2.放样；3.喷洒涂剂；4.标线。</t>
  </si>
  <si>
    <t>604-2</t>
  </si>
  <si>
    <t>热熔型振动标线</t>
  </si>
  <si>
    <t>604-3</t>
  </si>
  <si>
    <t>柱式轮廓标及立面标</t>
  </si>
  <si>
    <t>1.拆除旧标；2.挖洞、柱脚混凝土浇筑；3.成品件安装；4.回填夯实。</t>
  </si>
  <si>
    <t>604-4</t>
  </si>
  <si>
    <t>附着式轮廓标</t>
  </si>
  <si>
    <t>块</t>
  </si>
  <si>
    <t>以设计安装块数为依据计算实际数量，按合同单价计算合价后计量</t>
  </si>
  <si>
    <t>拆除旧标、混凝土钻孔、螺栓固定或粘贴。</t>
  </si>
  <si>
    <t>爆闪灯、弹力柱</t>
  </si>
  <si>
    <t>605-1</t>
  </si>
  <si>
    <t>安装爆闪灯</t>
  </si>
  <si>
    <t>盏</t>
  </si>
  <si>
    <t>605-2</t>
  </si>
  <si>
    <t>安装弹力柱</t>
  </si>
  <si>
    <t>拆除旧标、混凝土钻孔、螺栓固定。</t>
  </si>
  <si>
    <t>第700章  绿化及环境保护</t>
  </si>
  <si>
    <t>人工补植乔灌木（含苗木）</t>
  </si>
  <si>
    <t>703-1</t>
  </si>
  <si>
    <t>塔柏（H170，P40）</t>
  </si>
  <si>
    <t>株</t>
  </si>
  <si>
    <t>以设计栽植的株数为依据计算实际数量，按合同单价计算合价后计量</t>
  </si>
  <si>
    <t>1.挖树穴；2.施肥；3.栽植、立支架、浇水、覆土；4.清理、成活期养护。</t>
  </si>
  <si>
    <t>703-2</t>
  </si>
  <si>
    <t>夹竹桃（H120，三分枝）</t>
  </si>
  <si>
    <t>703-3</t>
  </si>
  <si>
    <t>紫薇(D4)</t>
  </si>
  <si>
    <t>703-4</t>
  </si>
  <si>
    <t>湿地松或马尾松(1年生，裸根)</t>
  </si>
  <si>
    <t>703-5</t>
  </si>
  <si>
    <t>海桐球（H60，P60）</t>
  </si>
  <si>
    <t>703-6</t>
  </si>
  <si>
    <t>红叶石楠球或红花继木球（H60，P60）</t>
  </si>
  <si>
    <t>703-7</t>
  </si>
  <si>
    <t>红叶石楠小苗（h20-30cm，p20cm）</t>
  </si>
  <si>
    <t>703-8</t>
  </si>
  <si>
    <t>红叶石楠树（D8,H250)</t>
  </si>
  <si>
    <t>生物防护</t>
  </si>
  <si>
    <t>704-1</t>
  </si>
  <si>
    <t>撒播草种</t>
  </si>
  <si>
    <t>704-2</t>
  </si>
  <si>
    <t>撒（喷）播草种</t>
  </si>
  <si>
    <t>以设计撒播草种面积为依据计算数量，按合同单价计算合价后计量。</t>
  </si>
  <si>
    <t>1.坡面清理；2.撒草籽；3.初期养护。</t>
  </si>
  <si>
    <t>704-3</t>
  </si>
  <si>
    <t>混播草种及灌木</t>
  </si>
  <si>
    <t>以设计喷混草种面积为依据计算数量，按合同单价计算合价后计量。</t>
  </si>
  <si>
    <t>1.边坡整理；2.覆土；3.植生混合料拌和；4.喷混合料；5.加覆盖物；6.固定及初期养护。</t>
  </si>
  <si>
    <t>第800章 房建</t>
  </si>
  <si>
    <t>院区房建设施维修</t>
  </si>
  <si>
    <t>801-1</t>
  </si>
  <si>
    <t>内外墙（零星工程）</t>
  </si>
  <si>
    <t>801-1-1</t>
  </si>
  <si>
    <t>抹水泥砂浆</t>
  </si>
  <si>
    <t>以设计抹水泥砂浆的面积为依据计算实际数量，按合同单价计算合价后计量</t>
  </si>
  <si>
    <t>1.基层清理；2.砂浆配、运、拌；3.抹砂浆找平；4.养生；5.搭拆脚手架。</t>
  </si>
  <si>
    <t>801-1-2</t>
  </si>
  <si>
    <t>涂刷防水层 二遍</t>
  </si>
  <si>
    <t>以设计涂刷的面积为依据计算实际数量，按合同单价计算合价后计量</t>
  </si>
  <si>
    <t>1.基层清理；2.涂刷防水剂；3.搭拆脚手架。</t>
  </si>
  <si>
    <t>801-1-3</t>
  </si>
  <si>
    <t>涂刷腻子 二遍</t>
  </si>
  <si>
    <t>1.基层清理；2.涂刷腻子；3.搭拆脚手架。</t>
  </si>
  <si>
    <t>801-1-4</t>
  </si>
  <si>
    <t>涂刷内墙乳胶漆 二遍</t>
  </si>
  <si>
    <t>1.基层清理；2.涂刷乳胶漆；3.搭拆脚手架。</t>
  </si>
  <si>
    <t>801-1-5</t>
  </si>
  <si>
    <t>涂刷外墙乳胶漆 一底二面</t>
  </si>
  <si>
    <t>801-2</t>
  </si>
  <si>
    <t>地面（零星工程）</t>
  </si>
  <si>
    <t>801-2-1</t>
  </si>
  <si>
    <t>铲除地砖、瓷板、大理石、火烧板等（含杂物清运)</t>
  </si>
  <si>
    <t>以设计铲除地面面积为依据计算实际数量，按合同单价计算合价后计量</t>
  </si>
  <si>
    <t>1.铲除；2.垃圾清理、运输。</t>
  </si>
  <si>
    <t>801-2-2</t>
  </si>
  <si>
    <t>铺设地砖、瓷板、大理石、火烧板（不含地砖、瓷板、大理石、火烧板）</t>
  </si>
  <si>
    <t>以设计铺设面积为依据计算实际数量，按合同单价计算合价后计量</t>
  </si>
  <si>
    <t>1.砂浆配、运、拌；2.抹砂浆找平；3.铺贴；4.养生。</t>
  </si>
  <si>
    <t>801-3</t>
  </si>
  <si>
    <t>屋面</t>
  </si>
  <si>
    <t>801-3-1</t>
  </si>
  <si>
    <t>钢结构屋面除锈刷漆</t>
  </si>
  <si>
    <t>1.除锈；2.喷涂防锈漆；3.搭拆脚手架。</t>
  </si>
  <si>
    <t>801-3-2</t>
  </si>
  <si>
    <t>屋面铺设SBS防水卷材</t>
  </si>
  <si>
    <t>1.基层处理；2.铺贴卷材；3.排气压实；4.收头及封边处理。</t>
  </si>
  <si>
    <t xml:space="preserve">清单第200章-第800章小计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</si>
</sst>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 "/>
    <numFmt numFmtId="181" formatCode="0.00_ ;[Red]\-0.00\ "/>
    <numFmt numFmtId="182" formatCode="0.00_ "/>
    <numFmt numFmtId="183" formatCode="#0.000"/>
    <numFmt numFmtId="184" formatCode="0_ ;[Red]\-0\ "/>
  </numFmts>
  <fonts count="63">
    <font>
      <sz val="10"/>
      <name val="Arial"/>
      <family val="2"/>
    </font>
    <font>
      <sz val="11"/>
      <name val="宋体"/>
      <family val="0"/>
    </font>
    <font>
      <sz val="10"/>
      <color indexed="8"/>
      <name val="宋体"/>
      <family val="0"/>
    </font>
    <font>
      <b/>
      <sz val="10"/>
      <color indexed="8"/>
      <name val="宋体"/>
      <family val="0"/>
    </font>
    <font>
      <b/>
      <sz val="16"/>
      <color indexed="8"/>
      <name val="宋体"/>
      <family val="0"/>
    </font>
    <font>
      <b/>
      <sz val="10"/>
      <name val="宋体"/>
      <family val="0"/>
    </font>
    <font>
      <b/>
      <sz val="10"/>
      <name val="Times New Roman"/>
      <family val="1"/>
    </font>
    <font>
      <b/>
      <sz val="10"/>
      <name val="等线"/>
      <family val="0"/>
    </font>
    <font>
      <sz val="9"/>
      <name val="Times New Roman"/>
      <family val="1"/>
    </font>
    <font>
      <sz val="9"/>
      <name val="等线"/>
      <family val="0"/>
    </font>
    <font>
      <sz val="10"/>
      <name val="宋体"/>
      <family val="0"/>
    </font>
    <font>
      <sz val="9"/>
      <name val="宋体"/>
      <family val="0"/>
    </font>
    <font>
      <b/>
      <sz val="9"/>
      <name val="等线"/>
      <family val="0"/>
    </font>
    <font>
      <sz val="12"/>
      <name val="仿宋"/>
      <family val="3"/>
    </font>
    <font>
      <sz val="16"/>
      <name val="黑体"/>
      <family val="3"/>
    </font>
    <font>
      <sz val="12"/>
      <name val="宋体"/>
      <family val="0"/>
    </font>
    <font>
      <sz val="11"/>
      <color indexed="8"/>
      <name val="等线"/>
      <family val="0"/>
    </font>
    <font>
      <sz val="11"/>
      <color indexed="9"/>
      <name val="等线"/>
      <family val="0"/>
    </font>
    <font>
      <u val="single"/>
      <sz val="10"/>
      <color indexed="30"/>
      <name val="Arial"/>
      <family val="2"/>
    </font>
    <font>
      <sz val="11"/>
      <color indexed="62"/>
      <name val="等线"/>
      <family val="0"/>
    </font>
    <font>
      <b/>
      <sz val="11"/>
      <color indexed="53"/>
      <name val="等线"/>
      <family val="0"/>
    </font>
    <font>
      <sz val="11"/>
      <color indexed="19"/>
      <name val="等线"/>
      <family val="0"/>
    </font>
    <font>
      <b/>
      <sz val="11"/>
      <color indexed="54"/>
      <name val="等线"/>
      <family val="0"/>
    </font>
    <font>
      <b/>
      <sz val="11"/>
      <color indexed="8"/>
      <name val="等线"/>
      <family val="0"/>
    </font>
    <font>
      <sz val="18"/>
      <color indexed="54"/>
      <name val="等线 Light"/>
      <family val="0"/>
    </font>
    <font>
      <sz val="11"/>
      <color indexed="16"/>
      <name val="等线"/>
      <family val="0"/>
    </font>
    <font>
      <sz val="11"/>
      <color indexed="8"/>
      <name val="宋体"/>
      <family val="0"/>
    </font>
    <font>
      <u val="single"/>
      <sz val="10"/>
      <color indexed="25"/>
      <name val="Arial"/>
      <family val="2"/>
    </font>
    <font>
      <sz val="11"/>
      <color indexed="10"/>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9"/>
      <name val="等线"/>
      <family val="0"/>
    </font>
    <font>
      <sz val="11"/>
      <color indexed="53"/>
      <name val="等线"/>
      <family val="0"/>
    </font>
    <font>
      <sz val="11"/>
      <color indexed="17"/>
      <name val="等线"/>
      <family val="0"/>
    </font>
    <font>
      <vertAlign val="superscript"/>
      <sz val="9"/>
      <name val="Times New Roman"/>
      <family val="1"/>
    </font>
    <font>
      <sz val="11"/>
      <color rgb="FF3F3F76"/>
      <name val="等线"/>
      <family val="0"/>
    </font>
    <font>
      <sz val="11"/>
      <color theme="1"/>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
      <b/>
      <sz val="10"/>
      <color theme="1"/>
      <name val="宋体"/>
      <family val="0"/>
    </font>
    <font>
      <b/>
      <sz val="16"/>
      <color theme="1"/>
      <name val="宋体"/>
      <family val="0"/>
    </font>
    <font>
      <b/>
      <sz val="10"/>
      <name val="Calibri"/>
      <family val="0"/>
    </font>
    <font>
      <sz val="9"/>
      <name val="Calibri"/>
      <family val="0"/>
    </font>
    <font>
      <b/>
      <sz val="9"/>
      <name val="Calibri"/>
      <family val="0"/>
    </font>
  </fonts>
  <fills count="35">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9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0" borderId="0">
      <alignment/>
      <protection/>
    </xf>
    <xf numFmtId="0" fontId="15" fillId="0" borderId="0">
      <alignment/>
      <protection/>
    </xf>
    <xf numFmtId="0" fontId="37" fillId="2" borderId="1" applyNumberFormat="0" applyAlignment="0" applyProtection="0"/>
    <xf numFmtId="0" fontId="15" fillId="0" borderId="0">
      <alignment/>
      <protection/>
    </xf>
    <xf numFmtId="0" fontId="15" fillId="0" borderId="0">
      <alignment vertical="center"/>
      <protection/>
    </xf>
    <xf numFmtId="0" fontId="38" fillId="3" borderId="0" applyNumberFormat="0" applyBorder="0" applyAlignment="0" applyProtection="0"/>
    <xf numFmtId="0" fontId="15" fillId="0" borderId="0">
      <alignment/>
      <protection/>
    </xf>
    <xf numFmtId="0" fontId="15" fillId="0" borderId="0">
      <alignment vertical="center"/>
      <protection/>
    </xf>
    <xf numFmtId="178" fontId="0" fillId="0" borderId="0" applyFont="0" applyFill="0" applyBorder="0" applyAlignment="0" applyProtection="0"/>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177" fontId="0" fillId="0" borderId="0" applyFont="0" applyFill="0" applyBorder="0" applyAlignment="0" applyProtection="0"/>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179" fontId="0" fillId="0" borderId="0" applyFont="0" applyFill="0" applyBorder="0" applyAlignment="0" applyProtection="0"/>
    <xf numFmtId="0" fontId="15" fillId="0" borderId="0">
      <alignment/>
      <protection/>
    </xf>
    <xf numFmtId="0" fontId="15" fillId="0" borderId="0">
      <alignment vertical="center"/>
      <protection/>
    </xf>
    <xf numFmtId="0" fontId="38" fillId="4" borderId="0" applyNumberFormat="0" applyBorder="0" applyAlignment="0" applyProtection="0"/>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39" fillId="5" borderId="0" applyNumberFormat="0" applyBorder="0" applyAlignment="0" applyProtection="0"/>
    <xf numFmtId="0" fontId="15" fillId="0" borderId="0">
      <alignment/>
      <protection/>
    </xf>
    <xf numFmtId="0" fontId="15" fillId="0" borderId="0">
      <alignment/>
      <protection/>
    </xf>
    <xf numFmtId="0" fontId="40" fillId="6" borderId="0" applyNumberFormat="0" applyBorder="0" applyAlignment="0" applyProtection="0"/>
    <xf numFmtId="0" fontId="15" fillId="0" borderId="0">
      <alignment/>
      <protection/>
    </xf>
    <xf numFmtId="0" fontId="41" fillId="0" borderId="0" applyNumberFormat="0" applyFill="0" applyBorder="0" applyAlignment="0" applyProtection="0"/>
    <xf numFmtId="0" fontId="15" fillId="0" borderId="0">
      <alignment/>
      <protection/>
    </xf>
    <xf numFmtId="0" fontId="15" fillId="0" borderId="0">
      <alignment/>
      <protection/>
    </xf>
    <xf numFmtId="9" fontId="0" fillId="0" borderId="0" applyFont="0" applyFill="0" applyBorder="0" applyAlignment="0" applyProtection="0"/>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42" fillId="0" borderId="0" applyNumberFormat="0" applyFill="0" applyBorder="0" applyAlignment="0" applyProtection="0"/>
    <xf numFmtId="0" fontId="15" fillId="0" borderId="0">
      <alignment vertical="center"/>
      <protection/>
    </xf>
    <xf numFmtId="0" fontId="15" fillId="0" borderId="0">
      <alignment/>
      <protection/>
    </xf>
    <xf numFmtId="0" fontId="0" fillId="7" borderId="2" applyNumberFormat="0" applyFont="0" applyAlignment="0" applyProtection="0"/>
    <xf numFmtId="0" fontId="40" fillId="8" borderId="0" applyNumberFormat="0" applyBorder="0" applyAlignment="0" applyProtection="0"/>
    <xf numFmtId="0" fontId="15" fillId="0" borderId="0">
      <alignment/>
      <protection/>
    </xf>
    <xf numFmtId="0" fontId="15" fillId="0" borderId="0">
      <alignment vertical="center"/>
      <protection/>
    </xf>
    <xf numFmtId="0" fontId="15" fillId="0" borderId="0">
      <alignment vertical="center"/>
      <protection/>
    </xf>
    <xf numFmtId="0" fontId="43" fillId="0" borderId="0" applyNumberFormat="0" applyFill="0" applyBorder="0" applyAlignment="0" applyProtection="0"/>
    <xf numFmtId="0" fontId="15" fillId="0" borderId="0">
      <alignment/>
      <protection/>
    </xf>
    <xf numFmtId="0" fontId="15" fillId="0" borderId="0">
      <alignment vertical="center"/>
      <protection/>
    </xf>
    <xf numFmtId="0" fontId="15" fillId="0" borderId="0">
      <alignment/>
      <protection/>
    </xf>
    <xf numFmtId="0" fontId="44" fillId="0" borderId="0" applyNumberFormat="0" applyFill="0" applyBorder="0" applyAlignment="0" applyProtection="0"/>
    <xf numFmtId="0" fontId="15" fillId="0" borderId="0">
      <alignment vertical="center"/>
      <protection/>
    </xf>
    <xf numFmtId="0" fontId="15" fillId="0" borderId="0">
      <alignment/>
      <protection/>
    </xf>
    <xf numFmtId="0" fontId="45" fillId="0" borderId="0" applyNumberFormat="0" applyFill="0" applyBorder="0" applyAlignment="0" applyProtection="0"/>
    <xf numFmtId="0" fontId="15" fillId="0" borderId="0">
      <alignment/>
      <protection/>
    </xf>
    <xf numFmtId="0" fontId="15" fillId="0" borderId="0">
      <alignment vertical="center"/>
      <protection/>
    </xf>
    <xf numFmtId="0" fontId="46" fillId="0" borderId="0" applyNumberFormat="0" applyFill="0" applyBorder="0" applyAlignment="0" applyProtection="0"/>
    <xf numFmtId="0" fontId="15" fillId="0" borderId="0">
      <alignment vertical="center"/>
      <protection/>
    </xf>
    <xf numFmtId="0" fontId="47" fillId="0" borderId="3" applyNumberFormat="0" applyFill="0" applyAlignment="0" applyProtection="0"/>
    <xf numFmtId="0" fontId="15" fillId="0" borderId="0">
      <alignment vertical="center"/>
      <protection/>
    </xf>
    <xf numFmtId="0" fontId="48" fillId="0" borderId="4" applyNumberFormat="0" applyFill="0" applyAlignment="0" applyProtection="0"/>
    <xf numFmtId="0" fontId="15" fillId="0" borderId="0">
      <alignment vertical="center"/>
      <protection/>
    </xf>
    <xf numFmtId="0" fontId="15" fillId="0" borderId="0">
      <alignment/>
      <protection/>
    </xf>
    <xf numFmtId="0" fontId="40" fillId="9" borderId="0" applyNumberFormat="0" applyBorder="0" applyAlignment="0" applyProtection="0"/>
    <xf numFmtId="0" fontId="15" fillId="0" borderId="0">
      <alignment/>
      <protection/>
    </xf>
    <xf numFmtId="0" fontId="15" fillId="0" borderId="0">
      <alignment vertical="center"/>
      <protection/>
    </xf>
    <xf numFmtId="0" fontId="43" fillId="0" borderId="5" applyNumberFormat="0" applyFill="0" applyAlignment="0" applyProtection="0"/>
    <xf numFmtId="0" fontId="15" fillId="0" borderId="0">
      <alignment vertical="center"/>
      <protection/>
    </xf>
    <xf numFmtId="0" fontId="15" fillId="0" borderId="0">
      <alignment/>
      <protection/>
    </xf>
    <xf numFmtId="0" fontId="40" fillId="10" borderId="0" applyNumberFormat="0" applyBorder="0" applyAlignment="0" applyProtection="0"/>
    <xf numFmtId="0" fontId="15" fillId="0" borderId="0">
      <alignment/>
      <protection/>
    </xf>
    <xf numFmtId="0" fontId="49" fillId="11" borderId="6" applyNumberFormat="0" applyAlignment="0" applyProtection="0"/>
    <xf numFmtId="0" fontId="15" fillId="0" borderId="0">
      <alignment vertical="center"/>
      <protection/>
    </xf>
    <xf numFmtId="0" fontId="50" fillId="11" borderId="1" applyNumberFormat="0" applyAlignment="0" applyProtection="0"/>
    <xf numFmtId="0" fontId="51" fillId="12" borderId="7" applyNumberFormat="0" applyAlignment="0" applyProtection="0"/>
    <xf numFmtId="0" fontId="15" fillId="0" borderId="0">
      <alignment vertical="center"/>
      <protection/>
    </xf>
    <xf numFmtId="0" fontId="38" fillId="13" borderId="0" applyNumberFormat="0" applyBorder="0" applyAlignment="0" applyProtection="0"/>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40" fillId="14" borderId="0" applyNumberFormat="0" applyBorder="0" applyAlignment="0" applyProtection="0"/>
    <xf numFmtId="0" fontId="15" fillId="0" borderId="0">
      <alignment/>
      <protection/>
    </xf>
    <xf numFmtId="0" fontId="15" fillId="0" borderId="0">
      <alignment vertical="center"/>
      <protection/>
    </xf>
    <xf numFmtId="0" fontId="15" fillId="0" borderId="0">
      <alignment/>
      <protection/>
    </xf>
    <xf numFmtId="0" fontId="52" fillId="0" borderId="8" applyNumberFormat="0" applyFill="0" applyAlignment="0" applyProtection="0"/>
    <xf numFmtId="0" fontId="15" fillId="0" borderId="0">
      <alignment/>
      <protection/>
    </xf>
    <xf numFmtId="0" fontId="15" fillId="0" borderId="0">
      <alignment/>
      <protection/>
    </xf>
    <xf numFmtId="0" fontId="53" fillId="0" borderId="9" applyNumberFormat="0" applyFill="0" applyAlignment="0" applyProtection="0"/>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54" fillId="15" borderId="0" applyNumberFormat="0" applyBorder="0" applyAlignment="0" applyProtection="0"/>
    <xf numFmtId="0" fontId="15" fillId="0" borderId="0">
      <alignment/>
      <protection/>
    </xf>
    <xf numFmtId="0" fontId="55" fillId="16" borderId="0" applyNumberFormat="0" applyBorder="0" applyAlignment="0" applyProtection="0"/>
    <xf numFmtId="0" fontId="15" fillId="0" borderId="0">
      <alignment/>
      <protection/>
    </xf>
    <xf numFmtId="0" fontId="15" fillId="0" borderId="0">
      <alignment vertical="center"/>
      <protection/>
    </xf>
    <xf numFmtId="0" fontId="38" fillId="17" borderId="0" applyNumberFormat="0" applyBorder="0" applyAlignment="0" applyProtection="0"/>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40" fillId="18" borderId="0" applyNumberFormat="0" applyBorder="0" applyAlignment="0" applyProtection="0"/>
    <xf numFmtId="0" fontId="15" fillId="0" borderId="0">
      <alignment/>
      <protection/>
    </xf>
    <xf numFmtId="0" fontId="38" fillId="19" borderId="0" applyNumberFormat="0" applyBorder="0" applyAlignment="0" applyProtection="0"/>
    <xf numFmtId="0" fontId="15" fillId="0" borderId="0">
      <alignment vertical="center"/>
      <protection/>
    </xf>
    <xf numFmtId="0" fontId="15" fillId="0" borderId="0">
      <alignment vertical="center"/>
      <protection/>
    </xf>
    <xf numFmtId="0" fontId="38" fillId="20" borderId="0" applyNumberFormat="0" applyBorder="0" applyAlignment="0" applyProtection="0"/>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38" fillId="21" borderId="0" applyNumberFormat="0" applyBorder="0" applyAlignment="0" applyProtection="0"/>
    <xf numFmtId="0" fontId="15" fillId="0" borderId="0">
      <alignment vertical="center"/>
      <protection/>
    </xf>
    <xf numFmtId="0" fontId="38" fillId="22" borderId="0" applyNumberFormat="0" applyBorder="0" applyAlignment="0" applyProtection="0"/>
    <xf numFmtId="0" fontId="15" fillId="0" borderId="0">
      <alignment vertical="center"/>
      <protection/>
    </xf>
    <xf numFmtId="0" fontId="15" fillId="0" borderId="0">
      <alignment/>
      <protection/>
    </xf>
    <xf numFmtId="0" fontId="15" fillId="0" borderId="0">
      <alignment/>
      <protection/>
    </xf>
    <xf numFmtId="0" fontId="40" fillId="23" borderId="0" applyNumberFormat="0" applyBorder="0" applyAlignment="0" applyProtection="0"/>
    <xf numFmtId="0" fontId="15" fillId="0" borderId="0">
      <alignment/>
      <protection/>
    </xf>
    <xf numFmtId="0" fontId="15" fillId="0" borderId="0">
      <alignment/>
      <protection/>
    </xf>
    <xf numFmtId="0" fontId="40" fillId="24"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38" fillId="25" borderId="0" applyNumberFormat="0" applyBorder="0" applyAlignment="0" applyProtection="0"/>
    <xf numFmtId="0" fontId="38" fillId="26" borderId="0" applyNumberFormat="0" applyBorder="0" applyAlignment="0" applyProtection="0"/>
    <xf numFmtId="0" fontId="15" fillId="0" borderId="0">
      <alignment/>
      <protection/>
    </xf>
    <xf numFmtId="0" fontId="40" fillId="27" borderId="0" applyNumberFormat="0" applyBorder="0" applyAlignment="0" applyProtection="0"/>
    <xf numFmtId="0" fontId="38" fillId="28" borderId="0" applyNumberFormat="0" applyBorder="0" applyAlignment="0" applyProtection="0"/>
    <xf numFmtId="0" fontId="40" fillId="29" borderId="0" applyNumberFormat="0" applyBorder="0" applyAlignment="0" applyProtection="0"/>
    <xf numFmtId="0" fontId="15" fillId="0" borderId="0">
      <alignment/>
      <protection/>
    </xf>
    <xf numFmtId="0" fontId="40" fillId="30" borderId="0" applyNumberFormat="0" applyBorder="0" applyAlignment="0" applyProtection="0"/>
    <xf numFmtId="0" fontId="38" fillId="31" borderId="0" applyNumberFormat="0" applyBorder="0" applyAlignment="0" applyProtection="0"/>
    <xf numFmtId="0" fontId="15" fillId="0" borderId="0">
      <alignment/>
      <protection/>
    </xf>
    <xf numFmtId="0" fontId="15" fillId="0" borderId="0">
      <alignment vertical="center"/>
      <protection/>
    </xf>
    <xf numFmtId="0" fontId="40" fillId="32" borderId="0" applyNumberFormat="0" applyBorder="0" applyAlignment="0" applyProtection="0"/>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0"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0"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26"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56" fillId="0" borderId="0">
      <alignment vertical="center"/>
      <protection/>
    </xf>
    <xf numFmtId="0" fontId="0" fillId="0" borderId="0">
      <alignment/>
      <protection/>
    </xf>
    <xf numFmtId="0" fontId="0" fillId="0" borderId="0">
      <alignment/>
      <protection/>
    </xf>
    <xf numFmtId="0" fontId="15" fillId="0" borderId="0">
      <alignment/>
      <protection/>
    </xf>
  </cellStyleXfs>
  <cellXfs count="99">
    <xf numFmtId="0" fontId="0" fillId="0" borderId="0" xfId="0" applyAlignment="1">
      <alignment/>
    </xf>
    <xf numFmtId="0" fontId="57" fillId="0" borderId="0" xfId="0" applyFont="1" applyFill="1" applyAlignment="1">
      <alignment/>
    </xf>
    <xf numFmtId="0" fontId="57" fillId="0" borderId="0" xfId="0" applyFont="1" applyFill="1" applyAlignment="1">
      <alignment/>
    </xf>
    <xf numFmtId="0" fontId="58" fillId="0" borderId="0" xfId="0" applyFont="1" applyFill="1" applyAlignment="1">
      <alignment/>
    </xf>
    <xf numFmtId="0" fontId="57" fillId="0" borderId="0" xfId="0" applyFont="1" applyFill="1" applyAlignment="1">
      <alignment horizontal="left"/>
    </xf>
    <xf numFmtId="0" fontId="57" fillId="0" borderId="0" xfId="0" applyFont="1" applyFill="1" applyBorder="1" applyAlignment="1">
      <alignment vertical="center"/>
    </xf>
    <xf numFmtId="0" fontId="57" fillId="0" borderId="0" xfId="0" applyFont="1" applyFill="1" applyAlignment="1">
      <alignment vertical="center"/>
    </xf>
    <xf numFmtId="0" fontId="57" fillId="0" borderId="0" xfId="0" applyFont="1" applyFill="1" applyAlignment="1">
      <alignment horizontal="left"/>
    </xf>
    <xf numFmtId="0" fontId="57" fillId="0" borderId="0" xfId="0" applyNumberFormat="1" applyFont="1" applyFill="1" applyAlignment="1">
      <alignment horizontal="center"/>
    </xf>
    <xf numFmtId="0" fontId="57" fillId="33" borderId="0" xfId="0" applyFont="1" applyFill="1" applyAlignment="1">
      <alignment horizontal="center"/>
    </xf>
    <xf numFmtId="180" fontId="57" fillId="0" borderId="0" xfId="0" applyNumberFormat="1" applyFont="1" applyFill="1" applyAlignment="1">
      <alignment horizontal="center" vertical="center"/>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3" borderId="0" xfId="0" applyFont="1" applyFill="1" applyAlignment="1">
      <alignment horizontal="center" vertical="center" wrapText="1"/>
    </xf>
    <xf numFmtId="0" fontId="57" fillId="0" borderId="0" xfId="0" applyFont="1" applyFill="1" applyBorder="1" applyAlignment="1">
      <alignment horizontal="right" vertical="center" wrapText="1"/>
    </xf>
    <xf numFmtId="0" fontId="57" fillId="0" borderId="0" xfId="0" applyFont="1" applyFill="1" applyBorder="1" applyAlignment="1">
      <alignment horizontal="left" vertical="center" wrapText="1"/>
    </xf>
    <xf numFmtId="0" fontId="57" fillId="0" borderId="0" xfId="0" applyFont="1" applyFill="1" applyBorder="1" applyAlignment="1">
      <alignment horizontal="center" vertical="center" wrapText="1"/>
    </xf>
    <xf numFmtId="0" fontId="58" fillId="0" borderId="10" xfId="0" applyFont="1" applyFill="1" applyBorder="1" applyAlignment="1">
      <alignment horizontal="center" vertical="center" shrinkToFit="1"/>
    </xf>
    <xf numFmtId="0" fontId="58" fillId="0" borderId="10" xfId="0" applyFont="1" applyFill="1" applyBorder="1" applyAlignment="1">
      <alignment horizontal="center" vertical="center" wrapText="1"/>
    </xf>
    <xf numFmtId="181" fontId="58"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0" fontId="5"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0" xfId="0" applyFont="1" applyFill="1" applyBorder="1" applyAlignment="1">
      <alignment horizontal="center" vertical="top" wrapText="1"/>
    </xf>
    <xf numFmtId="0" fontId="60" fillId="33" borderId="10" xfId="0" applyFont="1" applyFill="1" applyBorder="1" applyAlignment="1">
      <alignment horizontal="left" vertical="center" wrapText="1"/>
    </xf>
    <xf numFmtId="182" fontId="60" fillId="33" borderId="10" xfId="0" applyNumberFormat="1" applyFont="1" applyFill="1" applyBorder="1" applyAlignment="1">
      <alignment horizontal="center" vertical="center" wrapText="1"/>
    </xf>
    <xf numFmtId="180" fontId="60"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0" xfId="0" applyFont="1" applyFill="1" applyBorder="1" applyAlignment="1">
      <alignment horizontal="center" vertical="top" wrapText="1"/>
    </xf>
    <xf numFmtId="0" fontId="61" fillId="33" borderId="10" xfId="0" applyFont="1" applyFill="1" applyBorder="1" applyAlignment="1">
      <alignment horizontal="left" vertical="center" wrapText="1"/>
    </xf>
    <xf numFmtId="182" fontId="61" fillId="33" borderId="10" xfId="0" applyNumberFormat="1" applyFont="1" applyFill="1" applyBorder="1" applyAlignment="1">
      <alignment horizontal="center" vertical="center" wrapText="1"/>
    </xf>
    <xf numFmtId="180" fontId="61" fillId="33" borderId="10" xfId="0" applyNumberFormat="1" applyFont="1" applyFill="1" applyBorder="1" applyAlignment="1">
      <alignment horizontal="center" vertical="center" wrapText="1"/>
    </xf>
    <xf numFmtId="0" fontId="61" fillId="33"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83" fontId="2" fillId="0" borderId="10" xfId="0" applyNumberFormat="1" applyFont="1" applyFill="1" applyBorder="1" applyAlignment="1">
      <alignment horizontal="left" vertical="center" wrapText="1"/>
    </xf>
    <xf numFmtId="181" fontId="2"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horizontal="left" vertical="center" wrapText="1"/>
    </xf>
    <xf numFmtId="182" fontId="61"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180" fontId="59" fillId="0" borderId="0" xfId="0" applyNumberFormat="1" applyFont="1" applyFill="1" applyAlignment="1">
      <alignment horizontal="center" vertical="center" wrapText="1"/>
    </xf>
    <xf numFmtId="180" fontId="58" fillId="0" borderId="10" xfId="0" applyNumberFormat="1" applyFont="1" applyFill="1" applyBorder="1" applyAlignment="1">
      <alignment horizontal="center" vertical="center" wrapText="1"/>
    </xf>
    <xf numFmtId="180" fontId="57" fillId="0" borderId="10" xfId="0" applyNumberFormat="1" applyFont="1" applyFill="1" applyBorder="1" applyAlignment="1">
      <alignment horizontal="center" vertical="center" wrapText="1"/>
    </xf>
    <xf numFmtId="180" fontId="10" fillId="33" borderId="10" xfId="0" applyNumberFormat="1" applyFont="1" applyFill="1" applyBorder="1" applyAlignment="1">
      <alignment horizontal="center" vertical="center" wrapText="1"/>
    </xf>
    <xf numFmtId="184" fontId="58" fillId="0" borderId="10" xfId="0" applyNumberFormat="1" applyFont="1" applyFill="1" applyBorder="1" applyAlignment="1">
      <alignment horizontal="center" vertical="center" wrapText="1"/>
    </xf>
    <xf numFmtId="180" fontId="57" fillId="0" borderId="10" xfId="0" applyNumberFormat="1" applyFont="1" applyFill="1" applyBorder="1" applyAlignment="1">
      <alignment horizontal="left" vertical="center" wrapText="1"/>
    </xf>
    <xf numFmtId="0" fontId="61" fillId="33" borderId="10" xfId="0" applyFont="1" applyFill="1" applyBorder="1" applyAlignment="1">
      <alignment horizontal="left" vertical="top" wrapText="1"/>
    </xf>
    <xf numFmtId="0" fontId="10" fillId="0" borderId="10" xfId="0" applyFont="1" applyFill="1" applyBorder="1" applyAlignment="1">
      <alignment horizontal="center" vertical="center" shrinkToFit="1"/>
    </xf>
    <xf numFmtId="183" fontId="10"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0" fontId="61" fillId="0" borderId="10" xfId="0" applyFont="1" applyFill="1" applyBorder="1" applyAlignment="1">
      <alignment horizontal="center" vertical="top" wrapText="1"/>
    </xf>
    <xf numFmtId="180" fontId="61" fillId="0"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82" fontId="11" fillId="0" borderId="10" xfId="0" applyNumberFormat="1" applyFont="1" applyFill="1" applyBorder="1" applyAlignment="1">
      <alignment horizontal="center" vertical="center" wrapText="1"/>
    </xf>
    <xf numFmtId="184" fontId="57" fillId="0" borderId="10" xfId="0" applyNumberFormat="1" applyFont="1" applyFill="1" applyBorder="1" applyAlignment="1">
      <alignment horizontal="center" vertical="center" wrapText="1"/>
    </xf>
    <xf numFmtId="180" fontId="57" fillId="0"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pplyProtection="1">
      <alignment horizontal="center" vertical="center" wrapText="1"/>
      <protection/>
    </xf>
    <xf numFmtId="183" fontId="11" fillId="0" borderId="10" xfId="0" applyNumberFormat="1" applyFont="1" applyFill="1" applyBorder="1" applyAlignment="1" applyProtection="1">
      <alignment horizontal="left" vertical="center" wrapText="1"/>
      <protection/>
    </xf>
    <xf numFmtId="180" fontId="11" fillId="0" borderId="10" xfId="0" applyNumberFormat="1" applyFont="1" applyFill="1" applyBorder="1" applyAlignment="1" applyProtection="1">
      <alignment horizontal="center" vertical="center" shrinkToFit="1"/>
      <protection/>
    </xf>
    <xf numFmtId="182" fontId="11" fillId="0" borderId="10" xfId="0" applyNumberFormat="1" applyFont="1" applyFill="1" applyBorder="1" applyAlignment="1" applyProtection="1">
      <alignment horizontal="center" vertical="center" shrinkToFit="1"/>
      <protection/>
    </xf>
    <xf numFmtId="180" fontId="62" fillId="33"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180" fontId="61" fillId="34" borderId="10"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0" fillId="0" borderId="0" xfId="0" applyFont="1" applyAlignment="1">
      <alignment/>
    </xf>
    <xf numFmtId="0" fontId="5" fillId="0" borderId="0" xfId="0" applyFont="1" applyAlignment="1">
      <alignment horizontal="center" vertical="center" wrapText="1"/>
    </xf>
    <xf numFmtId="0" fontId="10" fillId="0" borderId="0" xfId="0" applyFont="1" applyAlignment="1">
      <alignment horizontal="center"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7" xfId="0" applyFont="1" applyBorder="1" applyAlignment="1">
      <alignment horizontal="center" vertical="center" wrapText="1"/>
    </xf>
    <xf numFmtId="0" fontId="10" fillId="33" borderId="10"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57" fillId="0" borderId="22" xfId="0" applyFont="1" applyFill="1" applyBorder="1" applyAlignment="1">
      <alignment horizontal="center" vertical="center" wrapText="1"/>
    </xf>
  </cellXfs>
  <cellStyles count="1886">
    <cellStyle name="Normal" xfId="0"/>
    <cellStyle name="Currency [0]" xfId="15"/>
    <cellStyle name="常规 2 2 3 2 2 5" xfId="16"/>
    <cellStyle name="常规 2 2 3 9" xfId="17"/>
    <cellStyle name="输入" xfId="18"/>
    <cellStyle name="常规 2 2 2 5 3 2" xfId="19"/>
    <cellStyle name="常规 2 5 2 4 3" xfId="20"/>
    <cellStyle name="20% - 强调文字颜色 3" xfId="21"/>
    <cellStyle name="常规 2 2 2 2 2 3 3" xfId="22"/>
    <cellStyle name="常规 2 3 2 2 7" xfId="23"/>
    <cellStyle name="Currency" xfId="24"/>
    <cellStyle name="常规 2 3 2 3 4 2" xfId="25"/>
    <cellStyle name="常规 2 11" xfId="26"/>
    <cellStyle name="常规 2 2 2 6 4" xfId="27"/>
    <cellStyle name="常规 2 2 4 3 2 3" xfId="28"/>
    <cellStyle name="常规 2 2 4 2 6" xfId="29"/>
    <cellStyle name="Comma [0]" xfId="30"/>
    <cellStyle name="常规 2 6 3 2 2 3" xfId="31"/>
    <cellStyle name="常规 2 2 2 3 3 2 4" xfId="32"/>
    <cellStyle name="常规 2 2 2 3 3 6" xfId="33"/>
    <cellStyle name="常规 2 2 2 4 4 4" xfId="34"/>
    <cellStyle name="常规 2 3 5 2 3 3" xfId="35"/>
    <cellStyle name="常规 2 3 2 3 2 2 4" xfId="36"/>
    <cellStyle name="常规 2 2 2 2 2 2 6" xfId="37"/>
    <cellStyle name="Comma" xfId="38"/>
    <cellStyle name="常规 2 2 2 3 4 3 2" xfId="39"/>
    <cellStyle name="常规 2 3 4 5 4" xfId="40"/>
    <cellStyle name="40% - 强调文字颜色 3" xfId="41"/>
    <cellStyle name="常规 2 3 2 3 2 6" xfId="42"/>
    <cellStyle name="常规 2 2 2 4 8" xfId="43"/>
    <cellStyle name="常规 2 3 2 2 4 5" xfId="44"/>
    <cellStyle name="常规 2 5 2 2 2 3 2" xfId="45"/>
    <cellStyle name="差" xfId="46"/>
    <cellStyle name="常规 2 2 4 2 2 6" xfId="47"/>
    <cellStyle name="常规 2 2 6 4 4" xfId="48"/>
    <cellStyle name="60% - 强调文字颜色 3" xfId="49"/>
    <cellStyle name="常规 2 2 2 3 3 2 2 4" xfId="50"/>
    <cellStyle name="Hyperlink" xfId="51"/>
    <cellStyle name="常规 2 2 2 3 3 4 4" xfId="52"/>
    <cellStyle name="常规 2 2 4 3 3 3 3" xfId="53"/>
    <cellStyle name="Percent" xfId="54"/>
    <cellStyle name="常规 2 2 2 2 2 2 2 2 2 2" xfId="55"/>
    <cellStyle name="常规 2 7 3" xfId="56"/>
    <cellStyle name="常规 2 2 2 3 2 5 4" xfId="57"/>
    <cellStyle name="常规 2 2 2 2 3 3 2 3" xfId="58"/>
    <cellStyle name="常规 2 2 2 6 2 3 2" xfId="59"/>
    <cellStyle name="Followed Hyperlink" xfId="60"/>
    <cellStyle name="常规 2 3 5 2 2" xfId="61"/>
    <cellStyle name="常规 2 2 2 4 2 4 2 4" xfId="62"/>
    <cellStyle name="注释" xfId="63"/>
    <cellStyle name="60% - 强调文字颜色 2" xfId="64"/>
    <cellStyle name="常规 2 2 3 2 3 3 4" xfId="65"/>
    <cellStyle name="常规 2 3 3 3 3 3 2" xfId="66"/>
    <cellStyle name="常规 2 4 3 3 2 5" xfId="67"/>
    <cellStyle name="标题 4" xfId="68"/>
    <cellStyle name="常规 2 2 2 4 2 3 4" xfId="69"/>
    <cellStyle name="常规 2 3 3 3 2 2 2 2" xfId="70"/>
    <cellStyle name="常规 2 2 2 3 4 2 4" xfId="71"/>
    <cellStyle name="警告文本" xfId="72"/>
    <cellStyle name="常规 2 3 5 2 2 5" xfId="73"/>
    <cellStyle name="常规 2 2 2 4 3 6" xfId="74"/>
    <cellStyle name="标题" xfId="75"/>
    <cellStyle name="常规 2 2 2 4 2 3" xfId="76"/>
    <cellStyle name="常规 2 3 11" xfId="77"/>
    <cellStyle name="解释性文本" xfId="78"/>
    <cellStyle name="常规 2 4 3 3 2 2" xfId="79"/>
    <cellStyle name="标题 1" xfId="80"/>
    <cellStyle name="常规 2 4 3 3 2 3" xfId="81"/>
    <cellStyle name="标题 2" xfId="82"/>
    <cellStyle name="常规 2 5 2 2 6" xfId="83"/>
    <cellStyle name="常规 2 2 2 4 2 3 2" xfId="84"/>
    <cellStyle name="60% - 强调文字颜色 1" xfId="85"/>
    <cellStyle name="常规 2 2 3 2 3 3 3" xfId="86"/>
    <cellStyle name="常规 2 4 3 3 2 4" xfId="87"/>
    <cellStyle name="标题 3" xfId="88"/>
    <cellStyle name="常规 2 5 2 2 7" xfId="89"/>
    <cellStyle name="常规 2 2 2 4 2 3 3" xfId="90"/>
    <cellStyle name="60% - 强调文字颜色 4" xfId="91"/>
    <cellStyle name="常规 2 2 2 2 2 3" xfId="92"/>
    <cellStyle name="输出" xfId="93"/>
    <cellStyle name="常规 2 3 2 2 2 5" xfId="94"/>
    <cellStyle name="计算" xfId="95"/>
    <cellStyle name="检查单元格" xfId="96"/>
    <cellStyle name="常规 2 3 2 2 3 2 2 3" xfId="97"/>
    <cellStyle name="20% - 强调文字颜色 6" xfId="98"/>
    <cellStyle name="常规 2 2 7 2 2 4" xfId="99"/>
    <cellStyle name="常规 2 2 2 3 3 3 2 2" xfId="100"/>
    <cellStyle name="常规 2 3 2 3 2 3 4" xfId="101"/>
    <cellStyle name="常规 2 2 2 2 2 3 6" xfId="102"/>
    <cellStyle name="常规 2 2 2 4 5 4" xfId="103"/>
    <cellStyle name="常规 2 3 2 2 4 2 4" xfId="104"/>
    <cellStyle name="常规 2 2 2 5" xfId="105"/>
    <cellStyle name="强调文字颜色 2" xfId="106"/>
    <cellStyle name="常规 2 2 4 2 2 3 4" xfId="107"/>
    <cellStyle name="常规 2 3 5 2 2 2 3" xfId="108"/>
    <cellStyle name="常规 2 2 2 4 3 3 3" xfId="109"/>
    <cellStyle name="链接单元格" xfId="110"/>
    <cellStyle name="常规 2 2 3 3 4 5" xfId="111"/>
    <cellStyle name="常规 2 2 2 4 2 2 3 2" xfId="112"/>
    <cellStyle name="汇总" xfId="113"/>
    <cellStyle name="常规 2 5 3 3 5" xfId="114"/>
    <cellStyle name="常规 2 2 4 2 2 2 2 2" xfId="115"/>
    <cellStyle name="常规 2 2 2 6 2 4" xfId="116"/>
    <cellStyle name="常规 2 2 5 3 3 2" xfId="117"/>
    <cellStyle name="常规 2 5 2 2 2 4" xfId="118"/>
    <cellStyle name="好" xfId="119"/>
    <cellStyle name="常规 2 2 2 2 2 3 3 3" xfId="120"/>
    <cellStyle name="适中" xfId="121"/>
    <cellStyle name="常规 2 2 4 2 5 4" xfId="122"/>
    <cellStyle name="常规 2 3 2 2 3 2 2 2" xfId="123"/>
    <cellStyle name="20% - 强调文字颜色 5" xfId="124"/>
    <cellStyle name="常规 2 3 2 3 2 3 3" xfId="125"/>
    <cellStyle name="常规 2 2 2 2 2 3 5" xfId="126"/>
    <cellStyle name="常规 2 2 2 4 5 3" xfId="127"/>
    <cellStyle name="常规 2 3 2 2 4 2 3" xfId="128"/>
    <cellStyle name="常规 2 4 3 5 4" xfId="129"/>
    <cellStyle name="常规 2 2 2 4" xfId="130"/>
    <cellStyle name="强调文字颜色 1" xfId="131"/>
    <cellStyle name="常规 2 2 4 2 2 3 3" xfId="132"/>
    <cellStyle name="20% - 强调文字颜色 1" xfId="133"/>
    <cellStyle name="常规 2 6 8" xfId="134"/>
    <cellStyle name="常规 2 3 4 5 2" xfId="135"/>
    <cellStyle name="40% - 强调文字颜色 1" xfId="136"/>
    <cellStyle name="常规 2 3 2 3 2 4" xfId="137"/>
    <cellStyle name="常规 2 2 2 4 6" xfId="138"/>
    <cellStyle name="常规 2 3 2 2 6" xfId="139"/>
    <cellStyle name="常规 2 2 2 2 2 3 2" xfId="140"/>
    <cellStyle name="20% - 强调文字颜色 2" xfId="141"/>
    <cellStyle name="常规 2 3 4 5 3" xfId="142"/>
    <cellStyle name="40% - 强调文字颜色 2" xfId="143"/>
    <cellStyle name="常规 2 3 2 3 2 5" xfId="144"/>
    <cellStyle name="常规 2 2 2 4 7" xfId="145"/>
    <cellStyle name="常规 2 2 2 6" xfId="146"/>
    <cellStyle name="强调文字颜色 3" xfId="147"/>
    <cellStyle name="常规 2 2 4 2 2 3 5" xfId="148"/>
    <cellStyle name="常规 2 2 2 7" xfId="149"/>
    <cellStyle name="强调文字颜色 4" xfId="150"/>
    <cellStyle name="常规 2 3 2 3 2 3 2" xfId="151"/>
    <cellStyle name="常规 2 3 2 2 8" xfId="152"/>
    <cellStyle name="常规 2 2 2 2 2 3 4" xfId="153"/>
    <cellStyle name="常规 2 2 2 4 5 2" xfId="154"/>
    <cellStyle name="20% - 强调文字颜色 4" xfId="155"/>
    <cellStyle name="40% - 强调文字颜色 4" xfId="156"/>
    <cellStyle name="常规 2 2 2 8" xfId="157"/>
    <cellStyle name="强调文字颜色 5" xfId="158"/>
    <cellStyle name="40% - 强调文字颜色 5" xfId="159"/>
    <cellStyle name="60% - 强调文字颜色 5" xfId="160"/>
    <cellStyle name="常规 2 2 2 9" xfId="161"/>
    <cellStyle name="强调文字颜色 6" xfId="162"/>
    <cellStyle name="40% - 强调文字颜色 6" xfId="163"/>
    <cellStyle name="常规 2 2 2 2 3 2 2" xfId="164"/>
    <cellStyle name="常规 2 4 5 2 2" xfId="165"/>
    <cellStyle name="60% - 强调文字颜色 6" xfId="166"/>
    <cellStyle name="常规 2 3 2 3 4 4" xfId="167"/>
    <cellStyle name="常规_11月报表" xfId="168"/>
    <cellStyle name="常规_Sheet2" xfId="169"/>
    <cellStyle name="常规 2 2 2 6 6" xfId="170"/>
    <cellStyle name="常规 2 13" xfId="171"/>
    <cellStyle name="常规 2 2 4 3 2 5" xfId="172"/>
    <cellStyle name="常规 2 5 3 3 2 4" xfId="173"/>
    <cellStyle name="常规 2 3 3 2 2 2 2 3" xfId="174"/>
    <cellStyle name="常规 2 2 12" xfId="175"/>
    <cellStyle name="常规 2 2 4 3 8" xfId="176"/>
    <cellStyle name="常规 2 2 4 3" xfId="177"/>
    <cellStyle name="常规 2 3 5 4 2 3" xfId="178"/>
    <cellStyle name="常规 2 5 3 4 5" xfId="179"/>
    <cellStyle name="常规 2 2 4 2 2 2 3 2" xfId="180"/>
    <cellStyle name="常规 2 2 2 6 3 4" xfId="181"/>
    <cellStyle name="常规 2 10 4" xfId="182"/>
    <cellStyle name="常规 2 2 4 3 2 2 4" xfId="183"/>
    <cellStyle name="常规 2 4 3 5" xfId="184"/>
    <cellStyle name="常规 2 2 2" xfId="185"/>
    <cellStyle name="常规 2 2 6 3 2 5" xfId="186"/>
    <cellStyle name="常规 2 2" xfId="187"/>
    <cellStyle name="常规 2 2 2 3 2 4 2 3" xfId="188"/>
    <cellStyle name="常规 2 3 3 3 4 2 4" xfId="189"/>
    <cellStyle name="常规 10" xfId="190"/>
    <cellStyle name="常规 2 2 2 3 2 2 2 3 3" xfId="191"/>
    <cellStyle name="常规 2 10" xfId="192"/>
    <cellStyle name="常规 2 2 2 6 3" xfId="193"/>
    <cellStyle name="常规 2 2 4 3 2 2" xfId="194"/>
    <cellStyle name="常规 11" xfId="195"/>
    <cellStyle name="常规 2 3 7 2" xfId="196"/>
    <cellStyle name="常规 2 2 2 3 2 2 2 3 4" xfId="197"/>
    <cellStyle name="常规 2" xfId="198"/>
    <cellStyle name="常规 2 2 2 3 2 7" xfId="199"/>
    <cellStyle name="常规 2 5 3 3 2 2" xfId="200"/>
    <cellStyle name="常规 2 2 10" xfId="201"/>
    <cellStyle name="常规 2 5 3 4 3" xfId="202"/>
    <cellStyle name="常规 2 10 2" xfId="203"/>
    <cellStyle name="常规 2 2 2 6 3 2" xfId="204"/>
    <cellStyle name="常规 2 2 4 3 2 2 2" xfId="205"/>
    <cellStyle name="常规 2 5 3 3 2 3" xfId="206"/>
    <cellStyle name="常规 2 3 3 2 2 2 2 2" xfId="207"/>
    <cellStyle name="常规 2 2 11" xfId="208"/>
    <cellStyle name="常规 2 2 4 3 7" xfId="209"/>
    <cellStyle name="常规 2 2 4 2" xfId="210"/>
    <cellStyle name="常规 2 3 5 4 2 2" xfId="211"/>
    <cellStyle name="常规 2 5 3 4 4" xfId="212"/>
    <cellStyle name="常规 2 10 3" xfId="213"/>
    <cellStyle name="常规 2 2 2 6 3 3" xfId="214"/>
    <cellStyle name="常规 2 2 4 3 2 2 3" xfId="215"/>
    <cellStyle name="常规 2 3 2 3 4 3" xfId="216"/>
    <cellStyle name="常规 2 2 2 6 5" xfId="217"/>
    <cellStyle name="常规 2 12" xfId="218"/>
    <cellStyle name="常规 2 2 4 3 2 4" xfId="219"/>
    <cellStyle name="常规 2 3 2 3 4 5" xfId="220"/>
    <cellStyle name="常规 2 2 2 6 7" xfId="221"/>
    <cellStyle name="常规 2 14" xfId="222"/>
    <cellStyle name="常规 2 2 4 3 2 6" xfId="223"/>
    <cellStyle name="常规 2 3 4 2 4 4" xfId="224"/>
    <cellStyle name="常规 2 3 2 2 2 3 5" xfId="225"/>
    <cellStyle name="常规 2 2 2 10" xfId="226"/>
    <cellStyle name="常规 2 2 6 2 2 5" xfId="227"/>
    <cellStyle name="常规 2 2 2 3 2 3 2 3" xfId="228"/>
    <cellStyle name="常规 2 3 4 2 4 5" xfId="229"/>
    <cellStyle name="常规 2 2 2 11" xfId="230"/>
    <cellStyle name="常规 2 2 2 3 2 3 2 4" xfId="231"/>
    <cellStyle name="常规 2 2 2 12" xfId="232"/>
    <cellStyle name="常规 2 2 2 3 2 3 2 5" xfId="233"/>
    <cellStyle name="常规 2 4 3 5 2" xfId="234"/>
    <cellStyle name="常规 2 2 2 2" xfId="235"/>
    <cellStyle name="常规 2 2 2 2 2" xfId="236"/>
    <cellStyle name="常规 2 2 2 2 3 7" xfId="237"/>
    <cellStyle name="常规 2 4 4" xfId="238"/>
    <cellStyle name="常规 2 3 6 2 3 2" xfId="239"/>
    <cellStyle name="常规 2 3 2 4 2 2 3" xfId="240"/>
    <cellStyle name="常规 2 2 2 3 2 2 5" xfId="241"/>
    <cellStyle name="常规 2 3 3 4 2 2 4" xfId="242"/>
    <cellStyle name="常规 2 2 2 2 2 2" xfId="243"/>
    <cellStyle name="常规 2 2 2 2 2 2 2" xfId="244"/>
    <cellStyle name="常规 2 2 2 2 2 2 2 2" xfId="245"/>
    <cellStyle name="常规 2 3 5 5 3" xfId="246"/>
    <cellStyle name="常规 2 2 2 2 2 2 2 2 2" xfId="247"/>
    <cellStyle name="常规 2 2 2 2 2 2 2 2 2 3" xfId="248"/>
    <cellStyle name="常规 2 2 4 3 3 3 4" xfId="249"/>
    <cellStyle name="常规 2 2 2 5 2" xfId="250"/>
    <cellStyle name="常规 2 2 2 2 2 2 2 2 2 4" xfId="251"/>
    <cellStyle name="常规 2 2 2 5 3" xfId="252"/>
    <cellStyle name="常规 2 3 5 5 4" xfId="253"/>
    <cellStyle name="常规 2 2 2 2 2 2 2 2 3" xfId="254"/>
    <cellStyle name="常规 2 2 2 2 2 2 2 2 4" xfId="255"/>
    <cellStyle name="常规 2 2 2 3 2 3 2 2 2" xfId="256"/>
    <cellStyle name="常规 2 2 2 2 2 2 2 2 5" xfId="257"/>
    <cellStyle name="常规 2 2 2 3 2 3 2 2 3" xfId="258"/>
    <cellStyle name="常规 2 7 3 3 2" xfId="259"/>
    <cellStyle name="常规 2 2 2 2 2 2 2 3" xfId="260"/>
    <cellStyle name="常规 2 2 3 2 4 2 2" xfId="261"/>
    <cellStyle name="常规 2 2 2 2 3 2 2 4" xfId="262"/>
    <cellStyle name="常规 2 2 2 2 2 2 2 3 2" xfId="263"/>
    <cellStyle name="常规 2 2 3 3 4 2 3" xfId="264"/>
    <cellStyle name="常规 2 2 2 2 3 2 2 5" xfId="265"/>
    <cellStyle name="常规 2 2 2 2 2 2 2 3 3" xfId="266"/>
    <cellStyle name="常规 2 2 3 3 4 2 4" xfId="267"/>
    <cellStyle name="常规 2 2 2 2 2 2 2 3 4" xfId="268"/>
    <cellStyle name="常规 2 7 3 3 3" xfId="269"/>
    <cellStyle name="常规 2 2 3 2 3 2 2 2" xfId="270"/>
    <cellStyle name="常规 2 2 2 2 2 2 2 4" xfId="271"/>
    <cellStyle name="常规 2 2 3 2 4 2 3" xfId="272"/>
    <cellStyle name="常规 2 7 3 3 4" xfId="273"/>
    <cellStyle name="常规 2 2 3 2 3 2 2 3" xfId="274"/>
    <cellStyle name="常规 2 2 2 2 2 2 2 5" xfId="275"/>
    <cellStyle name="常规 2 2 3 2 4 2 4" xfId="276"/>
    <cellStyle name="常规 2 3 3 3 4 2 2" xfId="277"/>
    <cellStyle name="常规 2 2 3 2 3 2 2 4" xfId="278"/>
    <cellStyle name="常规 2 2 2 2 2 2 2 6" xfId="279"/>
    <cellStyle name="常规 2 3 3 3 4 2 3" xfId="280"/>
    <cellStyle name="常规 2 2 2 3 2 2 2 3 2" xfId="281"/>
    <cellStyle name="常规 2 2 2 2 2 2 3" xfId="282"/>
    <cellStyle name="常规 2 2 2 2 2 2 3 2" xfId="283"/>
    <cellStyle name="常规 2 3 6 5 3" xfId="284"/>
    <cellStyle name="常规 2 2 2 2 2 2 3 2 2" xfId="285"/>
    <cellStyle name="常规 2 5 3 3 3 3" xfId="286"/>
    <cellStyle name="常规 2 3 3 2 2 2 3 2" xfId="287"/>
    <cellStyle name="常规 2 2 2 6 2 2 3" xfId="288"/>
    <cellStyle name="常规 2 3 6 5 4" xfId="289"/>
    <cellStyle name="常规 2 2 2 2 2 2 3 2 3" xfId="290"/>
    <cellStyle name="常规 2 5 3 3 3 4" xfId="291"/>
    <cellStyle name="常规 2 3 3 2 2 2 3 3" xfId="292"/>
    <cellStyle name="常规 2 2 2 6 2 2 4" xfId="293"/>
    <cellStyle name="常规 2 5 2 2 2" xfId="294"/>
    <cellStyle name="常规 2 2 2 2 2 2 3 2 4" xfId="295"/>
    <cellStyle name="常规 2 3 3 2 2 2 3 4" xfId="296"/>
    <cellStyle name="常规 2 2 2 6 2 2 5" xfId="297"/>
    <cellStyle name="常规 2 2 2 2 2 2 3 3" xfId="298"/>
    <cellStyle name="常规 2 2 2 2 2 2 3 4" xfId="299"/>
    <cellStyle name="常规 2 2 2 2 2 2 3 5" xfId="300"/>
    <cellStyle name="常规 2 3 2 3 2 2 2" xfId="301"/>
    <cellStyle name="常规 2 2 2 2 2 2 4" xfId="302"/>
    <cellStyle name="常规 2 2 2 4 4 2" xfId="303"/>
    <cellStyle name="常规 2 2 2 2 2 8" xfId="304"/>
    <cellStyle name="常规 2 3 2 3 2 2 2 2" xfId="305"/>
    <cellStyle name="常规 2 2 2 2 2 2 4 2" xfId="306"/>
    <cellStyle name="常规 2 2 2 4 4 2 2" xfId="307"/>
    <cellStyle name="常规 2 3 2 3 2 2 2 3" xfId="308"/>
    <cellStyle name="常规 2 2 2 2 2 2 4 3" xfId="309"/>
    <cellStyle name="常规 2 2 2 4 4 2 3" xfId="310"/>
    <cellStyle name="常规 2 3 6 2 2 4" xfId="311"/>
    <cellStyle name="常规 2 3 6" xfId="312"/>
    <cellStyle name="常规 2 2 2 4 2 3 2 2" xfId="313"/>
    <cellStyle name="常规 2 3 3 3 3 2 2 2" xfId="314"/>
    <cellStyle name="常规 2 3 2 3 2 2 2 4" xfId="315"/>
    <cellStyle name="常规 2 2 2 2 2 2 4 4" xfId="316"/>
    <cellStyle name="常规 2 2 2 4 4 2 4" xfId="317"/>
    <cellStyle name="常规 2 3 6 2 2 5" xfId="318"/>
    <cellStyle name="常规 2 3 7" xfId="319"/>
    <cellStyle name="常规 2 2 2 4 2 3 2 3" xfId="320"/>
    <cellStyle name="常规 2 3 5 2 3 2" xfId="321"/>
    <cellStyle name="常规 2 3 2 3 2 2 3" xfId="322"/>
    <cellStyle name="常规 2 2 2 2 2 2 5" xfId="323"/>
    <cellStyle name="常规 2 2 2 4 4 3" xfId="324"/>
    <cellStyle name="常规 2 3 5 2 3 4" xfId="325"/>
    <cellStyle name="常规 2 3 2 3 2 2 5" xfId="326"/>
    <cellStyle name="常规 2 2 2 2 2 2 7" xfId="327"/>
    <cellStyle name="常规 2 2 2 4 4 5" xfId="328"/>
    <cellStyle name="常规 2 2 2 3 4 3 3" xfId="329"/>
    <cellStyle name="常规 2 2 3 2 2 2 2 2 2" xfId="330"/>
    <cellStyle name="常规 2 2 2 2 2 3 2 2" xfId="331"/>
    <cellStyle name="常规 2 2 4 2 4 3" xfId="332"/>
    <cellStyle name="常规 2 3 3 4 2 5" xfId="333"/>
    <cellStyle name="常规 2 2 2 2 3 5 3" xfId="334"/>
    <cellStyle name="常规 2 4 2 3" xfId="335"/>
    <cellStyle name="常规 2 2 2 2 2 3 2 2 2" xfId="336"/>
    <cellStyle name="常规 2 2 2 3 2 2 3 3" xfId="337"/>
    <cellStyle name="常规 2 2 2 2 3 5 4" xfId="338"/>
    <cellStyle name="常规 2 4 2 4" xfId="339"/>
    <cellStyle name="常规 2 2 2 2 2 3 2 2 3" xfId="340"/>
    <cellStyle name="常规 2 2 2 3 2 2 3 4" xfId="341"/>
    <cellStyle name="常规 2 4 2 5" xfId="342"/>
    <cellStyle name="常规 2 2 2 2 2 3 2 2 4" xfId="343"/>
    <cellStyle name="常规 2 2 2 3 2 2 3 5" xfId="344"/>
    <cellStyle name="常规 2 2 2 2 2 3 2 3" xfId="345"/>
    <cellStyle name="常规 2 2 4 2 4 4" xfId="346"/>
    <cellStyle name="常规 2 2 2 5 2 3 2" xfId="347"/>
    <cellStyle name="常规 2 2 2 2 2 3 2 4" xfId="348"/>
    <cellStyle name="常规 2 2 4 2 4 5" xfId="349"/>
    <cellStyle name="常规 2 2 2 5 2 3 3" xfId="350"/>
    <cellStyle name="常规 2 2 2 2 2 3 2 5" xfId="351"/>
    <cellStyle name="常规 2 2 2 5 2 3 4" xfId="352"/>
    <cellStyle name="常规 2 2 2 2 2 3 3 2" xfId="353"/>
    <cellStyle name="常规 2 2 4 2 5 3" xfId="354"/>
    <cellStyle name="常规 2 2 2 2 2 3 3 4" xfId="355"/>
    <cellStyle name="常规 2 2 2 2 2 4" xfId="356"/>
    <cellStyle name="常规 2 3 2 3 6" xfId="357"/>
    <cellStyle name="常规 2 2 2 2 2 4 2" xfId="358"/>
    <cellStyle name="常规 2 2 2 2 2 4 2 2" xfId="359"/>
    <cellStyle name="常规 2 2 2 8 4" xfId="360"/>
    <cellStyle name="常规 2 2 2 2 2 4 2 3" xfId="361"/>
    <cellStyle name="常规 2 2 2 8 5" xfId="362"/>
    <cellStyle name="常规 2 3 5 3 2 2 2" xfId="363"/>
    <cellStyle name="常规 2 2 5 2 2 2 4" xfId="364"/>
    <cellStyle name="常规 2 2 2 5 3 3 2" xfId="365"/>
    <cellStyle name="常规 2 2 2 2 2 4 2 4" xfId="366"/>
    <cellStyle name="常规 2 2 2 4 2 2 2 2 2" xfId="367"/>
    <cellStyle name="常规 2 3 5 3 2 2 3" xfId="368"/>
    <cellStyle name="常规 2 2 2 5 3 3 3" xfId="369"/>
    <cellStyle name="常规 2 3 2 3 7" xfId="370"/>
    <cellStyle name="常规 2 2 2 2 2 4 3" xfId="371"/>
    <cellStyle name="常规 2 3 2 3 8" xfId="372"/>
    <cellStyle name="常规 2 2 2 2 2 4 4" xfId="373"/>
    <cellStyle name="常规 2 2 2 2 2 4 5" xfId="374"/>
    <cellStyle name="常规 2 2 2 2 2 5" xfId="375"/>
    <cellStyle name="常规 2 3 3 3 2 4" xfId="376"/>
    <cellStyle name="常规 2 3 2 4 6" xfId="377"/>
    <cellStyle name="常规 2 2 2 2 2 5 2" xfId="378"/>
    <cellStyle name="常规 2 3 3 3 2 5" xfId="379"/>
    <cellStyle name="常规 2 2 2 2 2 5 3" xfId="380"/>
    <cellStyle name="常规 2 3 3 3 2 6" xfId="381"/>
    <cellStyle name="常规 2 2 2 2 2 5 4" xfId="382"/>
    <cellStyle name="常规 2 2 2 2 2 6" xfId="383"/>
    <cellStyle name="常规 2 2 2 2 2 7" xfId="384"/>
    <cellStyle name="常规 2 2 2 2 3" xfId="385"/>
    <cellStyle name="常规 2 2 2 2 3 8" xfId="386"/>
    <cellStyle name="常规 2 4 5" xfId="387"/>
    <cellStyle name="常规 2 3 6 2 3 3" xfId="388"/>
    <cellStyle name="常规 2 3 2 4 2 2 4" xfId="389"/>
    <cellStyle name="常规 2 2 2 3 2 2 6" xfId="390"/>
    <cellStyle name="常规 2 2 2 2 3 2" xfId="391"/>
    <cellStyle name="常规 2 2 2 2 3 2 2 2" xfId="392"/>
    <cellStyle name="常规 2 2 2 3 3 3 4" xfId="393"/>
    <cellStyle name="常规 2 2 2 2 3 2 2 2 2" xfId="394"/>
    <cellStyle name="常规 2 2 2 3 4 6" xfId="395"/>
    <cellStyle name="常规 2 2 2 8 2 3" xfId="396"/>
    <cellStyle name="常规 2 2 3 3 2" xfId="397"/>
    <cellStyle name="常规 2 2 2 2 3 2 2 2 3" xfId="398"/>
    <cellStyle name="常规 2 2 2 8 2 4" xfId="399"/>
    <cellStyle name="常规 2 2 2 3 3 3 5" xfId="400"/>
    <cellStyle name="常规 2 2 3 3 3" xfId="401"/>
    <cellStyle name="常规 2 2 2 2 3 2 2 2 4" xfId="402"/>
    <cellStyle name="常规 2 2 2 3 3 3 2 2 2" xfId="403"/>
    <cellStyle name="常规 2 2 2 3 3 3 6" xfId="404"/>
    <cellStyle name="常规 2 2 2 2 3 2 2 3" xfId="405"/>
    <cellStyle name="常规 2 2 3 3 4 2 2" xfId="406"/>
    <cellStyle name="常规 2 6 2 2 2 2" xfId="407"/>
    <cellStyle name="常规 2 5 2 5 2" xfId="408"/>
    <cellStyle name="常规 2 2 2 2 3 2 3" xfId="409"/>
    <cellStyle name="常规 2 2 2 2 3 2 3 2" xfId="410"/>
    <cellStyle name="常规 2 2 2 2 3 2 3 3" xfId="411"/>
    <cellStyle name="常规 2 2 2 2 3 2 3 4" xfId="412"/>
    <cellStyle name="常规 2 3 2 3 3 2 2" xfId="413"/>
    <cellStyle name="常规 2 2 2 2 3 2 4" xfId="414"/>
    <cellStyle name="常规 2 6 2 2 2 3" xfId="415"/>
    <cellStyle name="常规 2 5 2 5 3" xfId="416"/>
    <cellStyle name="常规 2 2 2 5 4 2" xfId="417"/>
    <cellStyle name="常规 2 3 5 3 3 2" xfId="418"/>
    <cellStyle name="常规 2 3 2 3 3 2 3" xfId="419"/>
    <cellStyle name="常规 2 2 2 2 3 2 5" xfId="420"/>
    <cellStyle name="常规 2 6 2 2 2 4" xfId="421"/>
    <cellStyle name="常规 2 5 2 5 4" xfId="422"/>
    <cellStyle name="常规 2 2 2 5 4 3" xfId="423"/>
    <cellStyle name="常规 2 3 5 3 3 3" xfId="424"/>
    <cellStyle name="常规 2 3 2 3 3 2 4" xfId="425"/>
    <cellStyle name="常规 2 2 2 2 3 2 6" xfId="426"/>
    <cellStyle name="常规 2 2 2 5 4 4" xfId="427"/>
    <cellStyle name="常规 2 2 2 2 3 3" xfId="428"/>
    <cellStyle name="常规 2 3 3 2 6" xfId="429"/>
    <cellStyle name="常规 2 2 2 2 3 3 2" xfId="430"/>
    <cellStyle name="常规 2 2 2 2 3 3 2 2" xfId="431"/>
    <cellStyle name="常规 2 2 2 2 3 3 2 2 2" xfId="432"/>
    <cellStyle name="常规 2 2 2 4 2 2 3 3" xfId="433"/>
    <cellStyle name="常规 2 3 5 2 2 2 4" xfId="434"/>
    <cellStyle name="常规 2 2 2 4 3 3 4" xfId="435"/>
    <cellStyle name="常规 2 3 3 3 2" xfId="436"/>
    <cellStyle name="常规 2 2 2 2 3 3 2 2 3" xfId="437"/>
    <cellStyle name="常规 2 2 2 4 2 2 3 4" xfId="438"/>
    <cellStyle name="常规 2 3 3 3 3" xfId="439"/>
    <cellStyle name="常规 2 2 2 2 3 3 2 2 4" xfId="440"/>
    <cellStyle name="常规 2 2 2 2 3 3 2 4" xfId="441"/>
    <cellStyle name="常规 2 2 2 6 2 3 3" xfId="442"/>
    <cellStyle name="常规 2 2 2 2 3 3 2 5" xfId="443"/>
    <cellStyle name="常规 2 2 2 6 2 3 4" xfId="444"/>
    <cellStyle name="常规 2 3 3 2 7" xfId="445"/>
    <cellStyle name="常规 2 2 2 2 3 3 3" xfId="446"/>
    <cellStyle name="常规 2 2 2 2 3 3 3 2" xfId="447"/>
    <cellStyle name="常规 2 2 2 2 3 3 3 3" xfId="448"/>
    <cellStyle name="常规 2 2 2 2 3 3 3 4" xfId="449"/>
    <cellStyle name="常规 2 3 3 2 8" xfId="450"/>
    <cellStyle name="常规 2 3 2 3 3 3 2" xfId="451"/>
    <cellStyle name="常规 2 2 2 2 3 3 4" xfId="452"/>
    <cellStyle name="常规 2 2 2 5 5 2" xfId="453"/>
    <cellStyle name="常规 2 3 2 3 3 3 3" xfId="454"/>
    <cellStyle name="常规 2 2 2 2 3 3 5" xfId="455"/>
    <cellStyle name="常规 2 2 2 5 5 3" xfId="456"/>
    <cellStyle name="常规 2 2 2 3 3 4 2 2" xfId="457"/>
    <cellStyle name="常规 2 3 2 3 3 3 4" xfId="458"/>
    <cellStyle name="常规 2 2 2 2 3 3 6" xfId="459"/>
    <cellStyle name="常规 2 2 2 5 5 4" xfId="460"/>
    <cellStyle name="常规 2 2 2 3 3 2 2 2 2" xfId="461"/>
    <cellStyle name="常规 2 2 2 2 3 4" xfId="462"/>
    <cellStyle name="常规 2 4 5 4" xfId="463"/>
    <cellStyle name="常规 2 2 2 3 2 2 2" xfId="464"/>
    <cellStyle name="常规 2 3 3 3 6" xfId="465"/>
    <cellStyle name="常规 2 2 2 2 3 4 2" xfId="466"/>
    <cellStyle name="常规 2 2 2 3 2 2 2 2" xfId="467"/>
    <cellStyle name="常规 2 2 2 2 3 4 2 2" xfId="468"/>
    <cellStyle name="常规 2 2 2 3 2 2 2 2 2" xfId="469"/>
    <cellStyle name="常规 2 2 2 2 3 4 2 3" xfId="470"/>
    <cellStyle name="常规 2 2 2 3 2 2 2 2 3" xfId="471"/>
    <cellStyle name="常规 2 2 5 3 2 2 4" xfId="472"/>
    <cellStyle name="常规 2 2 2 6 3 3 2" xfId="473"/>
    <cellStyle name="常规 2 2 2 2 3 4 2 4" xfId="474"/>
    <cellStyle name="常规 2 3 6 2" xfId="475"/>
    <cellStyle name="常规 2 2 2 3 2 2 2 2 4" xfId="476"/>
    <cellStyle name="常规 2 2 2 4 2 3 2 2 2" xfId="477"/>
    <cellStyle name="常规 2 2 2 6 3 3 3" xfId="478"/>
    <cellStyle name="常规 2 3 3 3 7" xfId="479"/>
    <cellStyle name="常规 2 2 2 2 3 4 3" xfId="480"/>
    <cellStyle name="常规 2 2 2 3 2 2 2 3" xfId="481"/>
    <cellStyle name="常规 2 2 4 2 4 2 2" xfId="482"/>
    <cellStyle name="常规 2 3 3 3 8" xfId="483"/>
    <cellStyle name="常规 2 2 2 2 3 4 4" xfId="484"/>
    <cellStyle name="常规 2 2 3 3 3 2 2 2" xfId="485"/>
    <cellStyle name="常规 2 2 2 3 2 2 2 4" xfId="486"/>
    <cellStyle name="常规 2 2 4 2 4 2 3" xfId="487"/>
    <cellStyle name="常规 2 2 2 2 3 4 5" xfId="488"/>
    <cellStyle name="常规 2 2 3 3 3 2 2 3" xfId="489"/>
    <cellStyle name="常规 2 2 2 3 2 2 2 5" xfId="490"/>
    <cellStyle name="常规 2 2 4 2 4 2 4" xfId="491"/>
    <cellStyle name="常规 2 2 2 2 3 5" xfId="492"/>
    <cellStyle name="常规 2 4 5 5" xfId="493"/>
    <cellStyle name="常规 2 4 2" xfId="494"/>
    <cellStyle name="常规 2 2 2 3 2 2 3" xfId="495"/>
    <cellStyle name="常规 2 3 3 4 2 4" xfId="496"/>
    <cellStyle name="常规 2 3 3 4 6" xfId="497"/>
    <cellStyle name="常规 2 2 2 2 3 5 2" xfId="498"/>
    <cellStyle name="常规 2 4 2 2" xfId="499"/>
    <cellStyle name="常规 2 2 2 3 2 2 3 2" xfId="500"/>
    <cellStyle name="常规 2 2 2 2 3 6" xfId="501"/>
    <cellStyle name="常规 2 4 3" xfId="502"/>
    <cellStyle name="常规 2 3 2 4 2 2 2" xfId="503"/>
    <cellStyle name="常规 2 2 2 3 2 2 4" xfId="504"/>
    <cellStyle name="常规 2 2 2 2 4" xfId="505"/>
    <cellStyle name="常规 2 3 6 2 3 4" xfId="506"/>
    <cellStyle name="常规 2 2 2 3 2 2 7" xfId="507"/>
    <cellStyle name="常规 2 4 6" xfId="508"/>
    <cellStyle name="常规 2 2 2 4 2 3 3 2" xfId="509"/>
    <cellStyle name="常规 2 2 2 2 4 2" xfId="510"/>
    <cellStyle name="常规 2 4 2 2 4" xfId="511"/>
    <cellStyle name="常规 2 4 6 2" xfId="512"/>
    <cellStyle name="常规 2 2 2 3 2 2 3 2 4" xfId="513"/>
    <cellStyle name="常规 2 2 2 2 4 2 2" xfId="514"/>
    <cellStyle name="常规 2 3 2 2 2 7" xfId="515"/>
    <cellStyle name="常规 2 2 2 2 4 2 2 2" xfId="516"/>
    <cellStyle name="常规 2 2 2 2 4 2 2 3" xfId="517"/>
    <cellStyle name="常规 2 4 3 2" xfId="518"/>
    <cellStyle name="常规 2 2 2 3 2 2 4 2" xfId="519"/>
    <cellStyle name="常规 2 2 2 2 4 2 2 4" xfId="520"/>
    <cellStyle name="常规 2 4 3 3" xfId="521"/>
    <cellStyle name="常规 2 2 2 3 2 2 4 3" xfId="522"/>
    <cellStyle name="常规 2 5 3 5 2" xfId="523"/>
    <cellStyle name="常规 2 2 2 2 4 2 3" xfId="524"/>
    <cellStyle name="常规 2 2 2 2 4 2 4" xfId="525"/>
    <cellStyle name="常规 2 3 2 3 4 2 2" xfId="526"/>
    <cellStyle name="常规 2 2 2 6 4 2" xfId="527"/>
    <cellStyle name="常规 2 5 3 5 3" xfId="528"/>
    <cellStyle name="常规 2 2 4 3 2 3 2" xfId="529"/>
    <cellStyle name="常规 2 3 2 3 4 2 3" xfId="530"/>
    <cellStyle name="常规 2 2 2 2 4 2 5" xfId="531"/>
    <cellStyle name="常规 2 2 2 6 4 3" xfId="532"/>
    <cellStyle name="常规 2 5 3 5 4" xfId="533"/>
    <cellStyle name="常规 2 2 4 3 2 3 3" xfId="534"/>
    <cellStyle name="常规 2 2 2 2 4 3" xfId="535"/>
    <cellStyle name="常规 2 3 4 2 6" xfId="536"/>
    <cellStyle name="常规 2 2 2 2 4 3 2" xfId="537"/>
    <cellStyle name="常规 2 3 4 2 7" xfId="538"/>
    <cellStyle name="常规 2 2 2 2 4 3 3" xfId="539"/>
    <cellStyle name="常规 2 3 4 2 8" xfId="540"/>
    <cellStyle name="常规 2 2 2 2 4 3 4" xfId="541"/>
    <cellStyle name="常规 2 2 2 6 5 2" xfId="542"/>
    <cellStyle name="常规 2 2 2 2 4 4" xfId="543"/>
    <cellStyle name="常规 2 4 6 4" xfId="544"/>
    <cellStyle name="常规 2 4 2 2 6" xfId="545"/>
    <cellStyle name="常规 2 2 2 3 2 3 2" xfId="546"/>
    <cellStyle name="常规 2 2 2 2 4 5" xfId="547"/>
    <cellStyle name="常规 2 2 2 7 2 2" xfId="548"/>
    <cellStyle name="常规 2 5 4 3 3" xfId="549"/>
    <cellStyle name="常规 2 5 2" xfId="550"/>
    <cellStyle name="常规 2 4 2 2 7" xfId="551"/>
    <cellStyle name="常规 2 2 2 3 2 3 3" xfId="552"/>
    <cellStyle name="常规 2 2 2 2 4 6" xfId="553"/>
    <cellStyle name="常规 2 2 2 7 2 3" xfId="554"/>
    <cellStyle name="常规 2 5 4 3 4" xfId="555"/>
    <cellStyle name="常规 2 5 3" xfId="556"/>
    <cellStyle name="常规 2 2 2 3 2 3 4" xfId="557"/>
    <cellStyle name="常规 2 2 2 2 5" xfId="558"/>
    <cellStyle name="常规 2 4 7" xfId="559"/>
    <cellStyle name="常规 2 2 2 4 2 3 3 3" xfId="560"/>
    <cellStyle name="常规 2 2 2 2 5 2" xfId="561"/>
    <cellStyle name="常规 2 2 2 2 5 2 2" xfId="562"/>
    <cellStyle name="常规 2 2 2 2 6 3" xfId="563"/>
    <cellStyle name="常规 2 2 2 2 5 2 3" xfId="564"/>
    <cellStyle name="常规 2 2 2 2 6 4" xfId="565"/>
    <cellStyle name="常规 2 3 4 3 2 4" xfId="566"/>
    <cellStyle name="常规 2 2 2 3 2 5 2" xfId="567"/>
    <cellStyle name="常规 2 2 2 2 5 2 4" xfId="568"/>
    <cellStyle name="常规 2 7 2" xfId="569"/>
    <cellStyle name="常规 2 3 4 3 2 5" xfId="570"/>
    <cellStyle name="常规 2 2 2 3 2 5 3" xfId="571"/>
    <cellStyle name="常规 2 2 2 2 5 3" xfId="572"/>
    <cellStyle name="常规 2 2 2 2 5 4" xfId="573"/>
    <cellStyle name="常规 2 4 2 3 6" xfId="574"/>
    <cellStyle name="常规 2 2 2 3 2 4 2" xfId="575"/>
    <cellStyle name="常规 2 2 4 3 3 2 2" xfId="576"/>
    <cellStyle name="常规 2 2 2 2 5 5" xfId="577"/>
    <cellStyle name="常规 2 2 2 7 3 2" xfId="578"/>
    <cellStyle name="常规 2 6 2" xfId="579"/>
    <cellStyle name="常规 2 2 2 3 2 4 3" xfId="580"/>
    <cellStyle name="常规 2 2 2 2 6" xfId="581"/>
    <cellStyle name="常规 2 4 8" xfId="582"/>
    <cellStyle name="常规 2 3 4 3 2" xfId="583"/>
    <cellStyle name="常规 2 2 2 4 2 3 3 4" xfId="584"/>
    <cellStyle name="常规 2 2 2 2 6 2" xfId="585"/>
    <cellStyle name="常规 2 2 2 2 7" xfId="586"/>
    <cellStyle name="常规 2 3 2 2 2 3 2" xfId="587"/>
    <cellStyle name="常规 2 2 2 2 8" xfId="588"/>
    <cellStyle name="常规 2 3 4 2 4 2" xfId="589"/>
    <cellStyle name="常规 2 3 2 2 2 3 3" xfId="590"/>
    <cellStyle name="常规 2 2 2 2 9" xfId="591"/>
    <cellStyle name="常规 2 3 2 2 4 2 2" xfId="592"/>
    <cellStyle name="常规 2 4 3 5 3" xfId="593"/>
    <cellStyle name="常规 2 2 2 3" xfId="594"/>
    <cellStyle name="常规 2 2 4 2 2 3 2" xfId="595"/>
    <cellStyle name="常规 2 2 2 3 2" xfId="596"/>
    <cellStyle name="常规 2 2 2 7 2 4" xfId="597"/>
    <cellStyle name="常规 2 2 4 2 2 3 2 2" xfId="598"/>
    <cellStyle name="常规 2 5 4" xfId="599"/>
    <cellStyle name="常规 2 2 2 3 2 3 5" xfId="600"/>
    <cellStyle name="常规 2 2 2 3 2 2" xfId="601"/>
    <cellStyle name="常规 2 2 2 4 2 2 2 2 3" xfId="602"/>
    <cellStyle name="常规 2 3 5 3 2 2 4" xfId="603"/>
    <cellStyle name="常规 2 2 2 3 2 2 2 2 2 2" xfId="604"/>
    <cellStyle name="常规 2 2 2 5 3 3 4" xfId="605"/>
    <cellStyle name="常规 2 2 2 3 2 2 2 2 2 3" xfId="606"/>
    <cellStyle name="常规 2 2 2 4 2 2 2 2 4" xfId="607"/>
    <cellStyle name="常规 2 2 2 3 2 2 2 2 2 4" xfId="608"/>
    <cellStyle name="常规 2 3 6 3" xfId="609"/>
    <cellStyle name="常规 2 2 2 3 2 2 2 2 5" xfId="610"/>
    <cellStyle name="常规 2 2 2 4 2 3 2 2 3" xfId="611"/>
    <cellStyle name="常规 2 4 2 2 2 2" xfId="612"/>
    <cellStyle name="常规 2 2 2 6 3 3 4" xfId="613"/>
    <cellStyle name="常规 2 2 3 3 3 2 2 4" xfId="614"/>
    <cellStyle name="常规 2 2 2 3 2 2 2 6" xfId="615"/>
    <cellStyle name="常规 2 4 2 2 2" xfId="616"/>
    <cellStyle name="常规 2 2 2 3 2 2 3 2 2" xfId="617"/>
    <cellStyle name="常规 2 2 2 5 2 2 5" xfId="618"/>
    <cellStyle name="常规 2 4 2 2 3" xfId="619"/>
    <cellStyle name="常规 2 2 2 3 2 2 3 2 3" xfId="620"/>
    <cellStyle name="常规 2 4 3 4" xfId="621"/>
    <cellStyle name="常规 2 2 2 3 2 2 4 4" xfId="622"/>
    <cellStyle name="常规 2 2 2 3 2 3" xfId="623"/>
    <cellStyle name="常规 2 2 6 2 2 4" xfId="624"/>
    <cellStyle name="常规 2 2 2 3 2 3 2 2" xfId="625"/>
    <cellStyle name="常规 2 2 2 3 2 3 2 2 4" xfId="626"/>
    <cellStyle name="常规 2 5 2 2" xfId="627"/>
    <cellStyle name="常规 2 2 6 2 3 4" xfId="628"/>
    <cellStyle name="常规 2 2 2 3 2 3 3 2" xfId="629"/>
    <cellStyle name="常规 2 5 2 3" xfId="630"/>
    <cellStyle name="常规 2 2 2 3 2 3 3 3" xfId="631"/>
    <cellStyle name="常规 2 5 2 4" xfId="632"/>
    <cellStyle name="常规 2 2 2 3 2 3 3 4" xfId="633"/>
    <cellStyle name="常规 2 5 5" xfId="634"/>
    <cellStyle name="常规 2 2 2 3 2 3 6" xfId="635"/>
    <cellStyle name="常规 2 2 2 3 3" xfId="636"/>
    <cellStyle name="常规 2 2 2 7 2 5" xfId="637"/>
    <cellStyle name="常规 2 2 4 2 2 3 2 3" xfId="638"/>
    <cellStyle name="常规 2 2 2 3 2 4" xfId="639"/>
    <cellStyle name="常规 2 2 6 3 2 4" xfId="640"/>
    <cellStyle name="常规 2 2 2 3 2 4 2 2" xfId="641"/>
    <cellStyle name="常规 2 3" xfId="642"/>
    <cellStyle name="常规 2 2 2 3 2 4 2 4" xfId="643"/>
    <cellStyle name="常规 2 6 3" xfId="644"/>
    <cellStyle name="常规 2 2 2 3 2 4 4" xfId="645"/>
    <cellStyle name="常规 2 6 4" xfId="646"/>
    <cellStyle name="常规 2 2 2 3 2 4 5" xfId="647"/>
    <cellStyle name="常规 2 2 4 3 3 2 4" xfId="648"/>
    <cellStyle name="常规 2 2 2 4 2" xfId="649"/>
    <cellStyle name="常规 2 2 2 7 3 4" xfId="650"/>
    <cellStyle name="常规 2 2 2 3 2 5" xfId="651"/>
    <cellStyle name="常规 2 2 2 3 2 6" xfId="652"/>
    <cellStyle name="常规 2 2 2 3 2 8" xfId="653"/>
    <cellStyle name="常规 2 2 2 3 3 2" xfId="654"/>
    <cellStyle name="常规 2 5 5 4" xfId="655"/>
    <cellStyle name="常规 2 2 2 3 3 2 2" xfId="656"/>
    <cellStyle name="常规 2 2 2 3 3 4" xfId="657"/>
    <cellStyle name="常规 2 2 2 3 3 2 2 2" xfId="658"/>
    <cellStyle name="常规 2 2 2 3 5 4" xfId="659"/>
    <cellStyle name="常规 2 4 3 3 6" xfId="660"/>
    <cellStyle name="常规 2 2 2 3 3 4 2" xfId="661"/>
    <cellStyle name="常规 2 2 2 3 3 2 2 2 3" xfId="662"/>
    <cellStyle name="常规 2 2 2 3 3 4 2 3" xfId="663"/>
    <cellStyle name="常规 2 2 2 3 3 2 2 2 4" xfId="664"/>
    <cellStyle name="常规 2 2 2 3 3 4 2 4" xfId="665"/>
    <cellStyle name="常规 2 2 2 3 3 2 2 3" xfId="666"/>
    <cellStyle name="常规 2 2 4 3 4 2 2" xfId="667"/>
    <cellStyle name="常规 2 2 2 3 5 5" xfId="668"/>
    <cellStyle name="常规 2 2 2 3 3 4 3" xfId="669"/>
    <cellStyle name="常规 2 2 2 3 3 2 2 5" xfId="670"/>
    <cellStyle name="常规 2 2 4 3 4 2 4" xfId="671"/>
    <cellStyle name="常规 2 2 3 4 2" xfId="672"/>
    <cellStyle name="常规 2 2 2 3 3 4 5" xfId="673"/>
    <cellStyle name="常规 2 6 3 2 2 2" xfId="674"/>
    <cellStyle name="常规 2 5 5 5" xfId="675"/>
    <cellStyle name="常规 2 2 2 3 3 2 3" xfId="676"/>
    <cellStyle name="常规 2 2 2 3 3 5" xfId="677"/>
    <cellStyle name="常规 2 2 2 3 3 2 3 2" xfId="678"/>
    <cellStyle name="常规 2 2 2 3 6 4" xfId="679"/>
    <cellStyle name="常规 2 3 4 4 2 4" xfId="680"/>
    <cellStyle name="常规 2 2 2 3 3 5 2" xfId="681"/>
    <cellStyle name="常规 2 2 4 2 2 2 5" xfId="682"/>
    <cellStyle name="常规 2 3 4 3 2 2 3" xfId="683"/>
    <cellStyle name="常规 2 2 2 3 3 2 3 3" xfId="684"/>
    <cellStyle name="常规 2 2 2 3 3 5 3" xfId="685"/>
    <cellStyle name="常规 2 2 4 2 2 2 6" xfId="686"/>
    <cellStyle name="常规 2 3 4 3 2 2 4" xfId="687"/>
    <cellStyle name="常规 2 2 2 3 3 5 4" xfId="688"/>
    <cellStyle name="常规 2 2 2 3 3 2 3 4" xfId="689"/>
    <cellStyle name="常规 2 2 2 3 3 7" xfId="690"/>
    <cellStyle name="常规 2 2 3 2 2" xfId="691"/>
    <cellStyle name="常规 2 6 3 2 2 4" xfId="692"/>
    <cellStyle name="常规 2 2 2 3 3 2 5" xfId="693"/>
    <cellStyle name="常规 2 3 6 3 3 2" xfId="694"/>
    <cellStyle name="常规 2 2 2 3 3 8" xfId="695"/>
    <cellStyle name="常规 2 2 3 2 3" xfId="696"/>
    <cellStyle name="常规 2 2 2 3 3 2 6" xfId="697"/>
    <cellStyle name="常规 2 3 6 3 3 3" xfId="698"/>
    <cellStyle name="常规 2 2 2 3 3 3" xfId="699"/>
    <cellStyle name="常规 2 2 2 3 4 4" xfId="700"/>
    <cellStyle name="常规 2 5 6 4" xfId="701"/>
    <cellStyle name="常规 2 2 2 3 3 3 2" xfId="702"/>
    <cellStyle name="常规 2 4 3 2 6" xfId="703"/>
    <cellStyle name="常规 2 2 2 3 3 3 2 2 3" xfId="704"/>
    <cellStyle name="常规 2 2 3 3 4" xfId="705"/>
    <cellStyle name="常规 2 2 2 3 3 3 2 2 4" xfId="706"/>
    <cellStyle name="常规 2 2 3 3 5" xfId="707"/>
    <cellStyle name="常规 2 2 2 3 3 3 2 3" xfId="708"/>
    <cellStyle name="常规 2 2 2 3 3 3 2 4" xfId="709"/>
    <cellStyle name="常规 2 2 2 3 3 3 2 5" xfId="710"/>
    <cellStyle name="常规 2 2 2 3 4 5" xfId="711"/>
    <cellStyle name="常规 2 2 2 8 2 2" xfId="712"/>
    <cellStyle name="常规 2 2 2 3 3 3 3" xfId="713"/>
    <cellStyle name="常规 2 2 2 3 3 3 3 2" xfId="714"/>
    <cellStyle name="常规 2 2 2 3 3 3 3 3" xfId="715"/>
    <cellStyle name="常规 2 2 2 3 3 3 3 4" xfId="716"/>
    <cellStyle name="常规 2 2 2 3 4" xfId="717"/>
    <cellStyle name="常规 2 2 4 2 2 3 2 4" xfId="718"/>
    <cellStyle name="常规 2 2 2 3 4 2" xfId="719"/>
    <cellStyle name="常规 2 3 5 2 2 3" xfId="720"/>
    <cellStyle name="常规 2 2 2 4 3 4" xfId="721"/>
    <cellStyle name="常规 2 6 5 4" xfId="722"/>
    <cellStyle name="常规 2 2 2 3 4 2 2" xfId="723"/>
    <cellStyle name="常规 2 2 2 6 2 5" xfId="724"/>
    <cellStyle name="常规 2 2 4 2 2 2 2 3" xfId="725"/>
    <cellStyle name="常规 2 5 3 3 6" xfId="726"/>
    <cellStyle name="常规 2 2 2 3 4 2 2 2" xfId="727"/>
    <cellStyle name="常规 2 2 3 3 5 4" xfId="728"/>
    <cellStyle name="常规 2 3 6 8" xfId="729"/>
    <cellStyle name="常规 2 2 2 6 2 6" xfId="730"/>
    <cellStyle name="常规 2 2 4 2 2 2 2 4" xfId="731"/>
    <cellStyle name="常规 2 2 2 3 4 2 2 3" xfId="732"/>
    <cellStyle name="常规 2 2 2 3 4 2 2 4" xfId="733"/>
    <cellStyle name="常规 2 3 5 2 2 4" xfId="734"/>
    <cellStyle name="常规 2 2 2 4 3 5" xfId="735"/>
    <cellStyle name="常规 2 2 2 3 4 2 3" xfId="736"/>
    <cellStyle name="常规 2 3 3 3 2 2 2 3" xfId="737"/>
    <cellStyle name="常规 2 2 2 3 4 2 5" xfId="738"/>
    <cellStyle name="常规 2 2 2 3 4 3" xfId="739"/>
    <cellStyle name="常规 2 2 2 3 4 3 4" xfId="740"/>
    <cellStyle name="常规 2 2 3 2 2 2 2 2 3" xfId="741"/>
    <cellStyle name="常规 2 2 2 3 5" xfId="742"/>
    <cellStyle name="常规 2 2 2 3 5 2" xfId="743"/>
    <cellStyle name="常规 2 3 5 3 2 3" xfId="744"/>
    <cellStyle name="常规 2 2 2 5 3 4" xfId="745"/>
    <cellStyle name="常规 2 5 2 4 5" xfId="746"/>
    <cellStyle name="常规 2 7 5 4" xfId="747"/>
    <cellStyle name="常规 2 2 2 3 5 2 2" xfId="748"/>
    <cellStyle name="常规 2 3 5 3 2 4" xfId="749"/>
    <cellStyle name="常规 2 2 2 5 3 5" xfId="750"/>
    <cellStyle name="常规 2 2 2 4 2 5 2" xfId="751"/>
    <cellStyle name="常规 2 2 2 3 5 2 3" xfId="752"/>
    <cellStyle name="常规 2 3 5 3 2 5" xfId="753"/>
    <cellStyle name="常规 2 2 2 5 3 6" xfId="754"/>
    <cellStyle name="常规 2 2 2 4 2 5 3" xfId="755"/>
    <cellStyle name="常规 2 2 2 3 5 2 4" xfId="756"/>
    <cellStyle name="常规 2 2 2 3 5 3" xfId="757"/>
    <cellStyle name="常规 2 2 2 3 6" xfId="758"/>
    <cellStyle name="常规 2 2 2 3 6 2" xfId="759"/>
    <cellStyle name="常规 2 2 2 3 6 3" xfId="760"/>
    <cellStyle name="常规 2 2 2 3 7" xfId="761"/>
    <cellStyle name="常规 2 2 2 3 8" xfId="762"/>
    <cellStyle name="常规 2 3 2 2 2 4 2" xfId="763"/>
    <cellStyle name="常规 2 2 2 3 9" xfId="764"/>
    <cellStyle name="常规 2 3 2 2 2 4 3" xfId="765"/>
    <cellStyle name="常规 2 3 4 2 5 2" xfId="766"/>
    <cellStyle name="常规 2 2 2 4 2 2" xfId="767"/>
    <cellStyle name="常规 2 2 2 4 2 2 2" xfId="768"/>
    <cellStyle name="常规 2 2 2 4 3 2 3" xfId="769"/>
    <cellStyle name="常规 2 2 2 4 2 2 2 2" xfId="770"/>
    <cellStyle name="常规 2 2 3 3 3 5" xfId="771"/>
    <cellStyle name="常规 2 2 2 4 3 2 4" xfId="772"/>
    <cellStyle name="常规 2 2 2 4 2 2 2 3" xfId="773"/>
    <cellStyle name="常规 2 2 3 3 3 6" xfId="774"/>
    <cellStyle name="常规 2 2 2 4 3 2 5" xfId="775"/>
    <cellStyle name="常规 2 2 2 4 2 2 2 4" xfId="776"/>
    <cellStyle name="常规 2 3 3 2 2" xfId="777"/>
    <cellStyle name="常规 2 2 2 4 2 2 2 5" xfId="778"/>
    <cellStyle name="常规 2 3 3 2 3" xfId="779"/>
    <cellStyle name="常规 2 2 2 4 2 2 3" xfId="780"/>
    <cellStyle name="常规 2 2 3 2 2 4 2" xfId="781"/>
    <cellStyle name="常规 2 2 2 4 2 2 4" xfId="782"/>
    <cellStyle name="常规 2 2 3 2 2 4 3" xfId="783"/>
    <cellStyle name="常规 2 2 2 4 2 2 5" xfId="784"/>
    <cellStyle name="常规 2 2 3 2 2 4 4" xfId="785"/>
    <cellStyle name="常规 2 2 2 4 2 2 6" xfId="786"/>
    <cellStyle name="常规 2 2 2 4 2 3 2 2 4" xfId="787"/>
    <cellStyle name="常规 2 3 6 4" xfId="788"/>
    <cellStyle name="常规 2 2 2 4 2 3 2 4" xfId="789"/>
    <cellStyle name="常规 2 3 4 2 2" xfId="790"/>
    <cellStyle name="常规 2 3 8" xfId="791"/>
    <cellStyle name="常规 2 2 2 4 2 3 2 5" xfId="792"/>
    <cellStyle name="常规 2 3 4 2 3" xfId="793"/>
    <cellStyle name="常规 2 3 9" xfId="794"/>
    <cellStyle name="常规 2 2 2 4 2 3 5" xfId="795"/>
    <cellStyle name="常规 2 2 2 4 2 3 6" xfId="796"/>
    <cellStyle name="常规 2 2 2 4 2 4" xfId="797"/>
    <cellStyle name="常规 2 2 2 5 2 5" xfId="798"/>
    <cellStyle name="常规 2 2 2 4 2 4 2" xfId="799"/>
    <cellStyle name="常规 2 5 2 3 6" xfId="800"/>
    <cellStyle name="常规 2 3 6 3 2 4" xfId="801"/>
    <cellStyle name="常规 2 2 2 4 2 4 2 2" xfId="802"/>
    <cellStyle name="常规 2 3 6 3 2 5" xfId="803"/>
    <cellStyle name="常规 2 2 2 4 2 4 2 3" xfId="804"/>
    <cellStyle name="常规 2 2 2 5 2 6" xfId="805"/>
    <cellStyle name="常规 2 2 2 4 2 4 3" xfId="806"/>
    <cellStyle name="常规 2 2 2 6 2 2 2 2" xfId="807"/>
    <cellStyle name="常规 2 2 2 4 2 4 4" xfId="808"/>
    <cellStyle name="常规 2 2 2 6 2 2 2 3" xfId="809"/>
    <cellStyle name="常规 2 2 2 4 2 4 5" xfId="810"/>
    <cellStyle name="常规 2 2 2 4 2 5" xfId="811"/>
    <cellStyle name="常规 2 2 2 4 2 5 4" xfId="812"/>
    <cellStyle name="常规 2 2 5 2 2" xfId="813"/>
    <cellStyle name="常规 2 2 2 4 2 6" xfId="814"/>
    <cellStyle name="常规 2 2 2 4 2 7" xfId="815"/>
    <cellStyle name="常规 2 2 2 4 2 8" xfId="816"/>
    <cellStyle name="常规 2 2 4 3 3 2 5" xfId="817"/>
    <cellStyle name="常规 2 2 2 4 3" xfId="818"/>
    <cellStyle name="常规 2 2 2 4 3 2" xfId="819"/>
    <cellStyle name="常规 2 2 2 4 3 2 2" xfId="820"/>
    <cellStyle name="常规 2 2 2 5 3 2 3" xfId="821"/>
    <cellStyle name="常规 2 9" xfId="822"/>
    <cellStyle name="常规 2 2 2 4 3 2 2 2" xfId="823"/>
    <cellStyle name="常规 2 2 4 3 3 5" xfId="824"/>
    <cellStyle name="常规 2 3 2 3 5 4" xfId="825"/>
    <cellStyle name="常规 2 2 2 7 6" xfId="826"/>
    <cellStyle name="常规 2 2 2 5 3 2 4" xfId="827"/>
    <cellStyle name="常规 2 2 2 4 3 2 2 3" xfId="828"/>
    <cellStyle name="常规 2 2 4 3 3 6" xfId="829"/>
    <cellStyle name="常规 2 2 2 5 3 2 5" xfId="830"/>
    <cellStyle name="常规 2 2 2 4 3 2 2 4" xfId="831"/>
    <cellStyle name="常规 2 4 3 2 2" xfId="832"/>
    <cellStyle name="常规 2 3 5 2 2 2" xfId="833"/>
    <cellStyle name="常规 2 2 2 4 3 3" xfId="834"/>
    <cellStyle name="常规 2 3 5 2 2 2 2" xfId="835"/>
    <cellStyle name="常规 2 2 2 4 3 3 2" xfId="836"/>
    <cellStyle name="常规 2 5 3 2 6" xfId="837"/>
    <cellStyle name="常规 2 3 2 3 2 2" xfId="838"/>
    <cellStyle name="常规 2 2 2 4 4" xfId="839"/>
    <cellStyle name="常规 2 3 2 3 2 3" xfId="840"/>
    <cellStyle name="常规 2 2 2 4 5" xfId="841"/>
    <cellStyle name="常规 2 2 2 5 2 2" xfId="842"/>
    <cellStyle name="常规 2 5 2 3 3" xfId="843"/>
    <cellStyle name="常规 2 2 2 5 2 2 2" xfId="844"/>
    <cellStyle name="常规 2 5 2 3 3 2" xfId="845"/>
    <cellStyle name="常规 2 2 2 5 2 2 2 2" xfId="846"/>
    <cellStyle name="常规 2 3 3 3 3 5" xfId="847"/>
    <cellStyle name="常规 2 4 2 2 3 2 4" xfId="848"/>
    <cellStyle name="常规 2 2 2 5 2 2 2 3" xfId="849"/>
    <cellStyle name="常规 2 3 3 3 3 6" xfId="850"/>
    <cellStyle name="常规 2 2 2 5 2 2 2 4" xfId="851"/>
    <cellStyle name="常规 2 2 2 5 2 2 3" xfId="852"/>
    <cellStyle name="常规 2 5 2 3 3 3" xfId="853"/>
    <cellStyle name="常规 2 2 2 5 2 2 4" xfId="854"/>
    <cellStyle name="常规 2 5 2 3 3 4" xfId="855"/>
    <cellStyle name="常规 2 2 2 5 2 3" xfId="856"/>
    <cellStyle name="常规 2 5 2 3 4" xfId="857"/>
    <cellStyle name="常规 2 2 2 5 2 4" xfId="858"/>
    <cellStyle name="常规 2 5 2 3 5" xfId="859"/>
    <cellStyle name="常规 2 2 2 5 3 2 2" xfId="860"/>
    <cellStyle name="常规 2 8" xfId="861"/>
    <cellStyle name="常规 2 2 2 5 3 2 2 2" xfId="862"/>
    <cellStyle name="常规 2 8 2" xfId="863"/>
    <cellStyle name="常规 2 2 2 5 3 2 2 3" xfId="864"/>
    <cellStyle name="常规 2 8 3" xfId="865"/>
    <cellStyle name="常规 2 2 2 6 2" xfId="866"/>
    <cellStyle name="常规 2 2 2 5 3 2 2 4" xfId="867"/>
    <cellStyle name="常规 2 8 4" xfId="868"/>
    <cellStyle name="常规 2 3 5 3 2 2" xfId="869"/>
    <cellStyle name="常规 2 2 2 5 3 3" xfId="870"/>
    <cellStyle name="常规 2 5 2 4 4" xfId="871"/>
    <cellStyle name="常规 2 3 2 3 3 2" xfId="872"/>
    <cellStyle name="常规 2 2 2 5 4" xfId="873"/>
    <cellStyle name="常规 2 3 2 3 3 2 2 2" xfId="874"/>
    <cellStyle name="常规 2 2 2 5 4 2 2" xfId="875"/>
    <cellStyle name="常规 2 3 2 3 3 2 2 3" xfId="876"/>
    <cellStyle name="常规 2 2 2 5 4 2 3" xfId="877"/>
    <cellStyle name="常规 2 3 2 3 3 2 2 4" xfId="878"/>
    <cellStyle name="常规 2 2 2 5 4 2 4" xfId="879"/>
    <cellStyle name="常规 2 3 5 3 3 4" xfId="880"/>
    <cellStyle name="常规 2 3 2 3 3 2 5" xfId="881"/>
    <cellStyle name="常规 2 2 2 5 4 5" xfId="882"/>
    <cellStyle name="常规 2 3 2 3 3 3" xfId="883"/>
    <cellStyle name="常规 2 2 2 5 5" xfId="884"/>
    <cellStyle name="常规 2 3 2 3 3 4" xfId="885"/>
    <cellStyle name="常规 2 2 2 5 6" xfId="886"/>
    <cellStyle name="常规 2 5 2 2 3 2 2" xfId="887"/>
    <cellStyle name="常规 2 3 2 3 3 5" xfId="888"/>
    <cellStyle name="常规 2 2 2 5 7" xfId="889"/>
    <cellStyle name="常规 2 5 2 2 3 2 3" xfId="890"/>
    <cellStyle name="常规 2 3 2 3 3 6" xfId="891"/>
    <cellStyle name="常规 2 2 2 5 8" xfId="892"/>
    <cellStyle name="常规 2 2 2 6 2 2" xfId="893"/>
    <cellStyle name="常规 2 5 3 3 3" xfId="894"/>
    <cellStyle name="常规 2 2 2 6 2 2 2" xfId="895"/>
    <cellStyle name="常规 2 5 3 3 3 2" xfId="896"/>
    <cellStyle name="常规 2 2 2 6 2 2 2 4" xfId="897"/>
    <cellStyle name="常规 2 2 2 6 2 3" xfId="898"/>
    <cellStyle name="常规 2 5 3 3 4" xfId="899"/>
    <cellStyle name="常规 2 2 2 6 3 2 2" xfId="900"/>
    <cellStyle name="常规 2 2 4 3 2 2 2 2" xfId="901"/>
    <cellStyle name="常规 2 2 2 6 3 2 2 2" xfId="902"/>
    <cellStyle name="常规 2 2 2 6 3 2 2 3" xfId="903"/>
    <cellStyle name="常规 2 2 2 6 3 2 2 4" xfId="904"/>
    <cellStyle name="常规 2 2 2 6 3 2 3" xfId="905"/>
    <cellStyle name="常规 2 2 4 3 2 2 2 3" xfId="906"/>
    <cellStyle name="常规 2 3 5 2" xfId="907"/>
    <cellStyle name="常规 2 2 2 6 3 2 4" xfId="908"/>
    <cellStyle name="常规 2 2 4 3 2 2 2 4" xfId="909"/>
    <cellStyle name="常规 2 3 5 3" xfId="910"/>
    <cellStyle name="常规 2 2 2 6 3 2 5" xfId="911"/>
    <cellStyle name="常规 2 3 5 4 2 4" xfId="912"/>
    <cellStyle name="常规 2 2 2 6 3 5" xfId="913"/>
    <cellStyle name="常规 2 2 4 2 2 2 3 3" xfId="914"/>
    <cellStyle name="常规 2 2 4 3 2 2 5" xfId="915"/>
    <cellStyle name="常规 2 2 2 6 3 6" xfId="916"/>
    <cellStyle name="常规 2 2 4 2 2 2 3 4" xfId="917"/>
    <cellStyle name="常规 2 2 2 6 4 2 2" xfId="918"/>
    <cellStyle name="常规 2 5 2 2 2 3 4" xfId="919"/>
    <cellStyle name="常规 2 2 2 6 4 2 3" xfId="920"/>
    <cellStyle name="常规 2 2 2 6 4 2 4" xfId="921"/>
    <cellStyle name="常规 2 3 2 3 4 2 4" xfId="922"/>
    <cellStyle name="常规 2 2 2 6 4 4" xfId="923"/>
    <cellStyle name="常规 2 2 4 3 2 3 4" xfId="924"/>
    <cellStyle name="常规 2 2 2 6 4 5" xfId="925"/>
    <cellStyle name="常规 2 2 2 6 5 3" xfId="926"/>
    <cellStyle name="常规 2 2 2 6 5 4" xfId="927"/>
    <cellStyle name="常规 2 2 2 6 8" xfId="928"/>
    <cellStyle name="常规 2 2 2 7 2" xfId="929"/>
    <cellStyle name="常规 2 2 2 7 2 2 2" xfId="930"/>
    <cellStyle name="常规 2 3 2 2 2 2 3 3" xfId="931"/>
    <cellStyle name="常规 2 3 4 2 3 2 3" xfId="932"/>
    <cellStyle name="常规 2 2 2 7 2 2 3" xfId="933"/>
    <cellStyle name="常规 2 3 2 2 2 2 3 4" xfId="934"/>
    <cellStyle name="常规 2 3 4 2 3 2 4" xfId="935"/>
    <cellStyle name="常规 2 2 2 7 2 2 4" xfId="936"/>
    <cellStyle name="常规 2 3 4 2 3 2 5" xfId="937"/>
    <cellStyle name="常规 2 2 2 7 3" xfId="938"/>
    <cellStyle name="常规 2 2 2 7 3 3" xfId="939"/>
    <cellStyle name="常规 2 3 2 3 5 2" xfId="940"/>
    <cellStyle name="常规 2 2 2 7 4" xfId="941"/>
    <cellStyle name="常规 2 3 2 3 5 3" xfId="942"/>
    <cellStyle name="常规 2 2 2 7 5" xfId="943"/>
    <cellStyle name="常规 2 2 2 8 2" xfId="944"/>
    <cellStyle name="常规 2 2 2 8 3" xfId="945"/>
    <cellStyle name="常规 2 4 3 2 2 4" xfId="946"/>
    <cellStyle name="常规 2 2 2 9 2" xfId="947"/>
    <cellStyle name="常规 2 4 3 2 2 5" xfId="948"/>
    <cellStyle name="常规 2 2 2 9 3" xfId="949"/>
    <cellStyle name="常规 2 2 2 9 4" xfId="950"/>
    <cellStyle name="常规 2 2 3" xfId="951"/>
    <cellStyle name="常规 2 2 3 4 2 2" xfId="952"/>
    <cellStyle name="常规 2 4 3 6" xfId="953"/>
    <cellStyle name="常规 2 2 3 2" xfId="954"/>
    <cellStyle name="常规 2 2 3 4 2 2 2" xfId="955"/>
    <cellStyle name="常规 2 2 4 2 7" xfId="956"/>
    <cellStyle name="常规 2 2 3 2 2 2" xfId="957"/>
    <cellStyle name="常规 2 2 3 6" xfId="958"/>
    <cellStyle name="常规 2 2 3 2 2 2 2" xfId="959"/>
    <cellStyle name="常规 2 2 3 6 2" xfId="960"/>
    <cellStyle name="常规 2 2 3 2 2 2 2 2" xfId="961"/>
    <cellStyle name="常规 2 6 3 3 3" xfId="962"/>
    <cellStyle name="常规 2 6 3 6" xfId="963"/>
    <cellStyle name="常规 2 2 3 2 2 2 2 2 4" xfId="964"/>
    <cellStyle name="常规 2 2 3 2 2 2 2 3" xfId="965"/>
    <cellStyle name="常规 2 6 3 3 4" xfId="966"/>
    <cellStyle name="常规 2 2 3 2 2 2 2 4" xfId="967"/>
    <cellStyle name="常规 2 2 4 2 3 2 2 2" xfId="968"/>
    <cellStyle name="常规 2 2 3 2 2 2 2 5" xfId="969"/>
    <cellStyle name="常规 2 2 4 2 3 2 2 3" xfId="970"/>
    <cellStyle name="常规 2 2 3 2 2 2 3" xfId="971"/>
    <cellStyle name="常规 2 2 3 6 3" xfId="972"/>
    <cellStyle name="常规 2 2 3 2 2 2 3 2" xfId="973"/>
    <cellStyle name="常规 2 3 6 4 2 2" xfId="974"/>
    <cellStyle name="常规 2 2 3 2 2 2 3 3" xfId="975"/>
    <cellStyle name="常规 2 3 6 4 2 3" xfId="976"/>
    <cellStyle name="常规 2 2 3 2 2 2 3 4" xfId="977"/>
    <cellStyle name="常规 2 2 3 2 2 2 4" xfId="978"/>
    <cellStyle name="常规 2 2 3 6 4" xfId="979"/>
    <cellStyle name="常规 2 3 3 3 2 2 2" xfId="980"/>
    <cellStyle name="常规 2 2 3 2 2 2 5" xfId="981"/>
    <cellStyle name="常规 2 3 3 3 2 2 3" xfId="982"/>
    <cellStyle name="常规 2 2 3 2 2 2 6" xfId="983"/>
    <cellStyle name="常规 2 3 3 3 2 2 4" xfId="984"/>
    <cellStyle name="常规 2 2 3 2 2 3" xfId="985"/>
    <cellStyle name="常规 2 2 3 7" xfId="986"/>
    <cellStyle name="常规 2 2 3 2 2 3 2" xfId="987"/>
    <cellStyle name="常规 2 2 3 2 2 3 2 2" xfId="988"/>
    <cellStyle name="常规 2 7 3 6" xfId="989"/>
    <cellStyle name="常规 2 2 3 2 4 5" xfId="990"/>
    <cellStyle name="常规 2 2 3 2 2 3 2 3" xfId="991"/>
    <cellStyle name="常规 2 2 3 2 2 3 2 4" xfId="992"/>
    <cellStyle name="常规 2 2 3 2 2 3 3" xfId="993"/>
    <cellStyle name="常规 2 2 3 2 2 3 4" xfId="994"/>
    <cellStyle name="常规 2 3 3 3 2 3 2" xfId="995"/>
    <cellStyle name="常规 2 2 3 2 2 3 5" xfId="996"/>
    <cellStyle name="常规 2 3 3 3 2 3 3" xfId="997"/>
    <cellStyle name="常规 2 2 3 2 2 4" xfId="998"/>
    <cellStyle name="常规 2 2 3 8" xfId="999"/>
    <cellStyle name="常规 2 2 3 2 2 6" xfId="1000"/>
    <cellStyle name="常规 2 2 3 2 2 7" xfId="1001"/>
    <cellStyle name="常规 2 2 3 2 3 2" xfId="1002"/>
    <cellStyle name="常规 2 2 4 6" xfId="1003"/>
    <cellStyle name="常规 2 2 3 2 3 2 2" xfId="1004"/>
    <cellStyle name="常规 2 2 4 6 2" xfId="1005"/>
    <cellStyle name="常规 2 7 2 2 2 2" xfId="1006"/>
    <cellStyle name="常规 2 2 3 2 3 2 3" xfId="1007"/>
    <cellStyle name="常规 2 2 4 6 3" xfId="1008"/>
    <cellStyle name="常规 2 7 2 2 2 3" xfId="1009"/>
    <cellStyle name="常规 2 2 3 2 3 2 4" xfId="1010"/>
    <cellStyle name="常规 2 2 4 6 4" xfId="1011"/>
    <cellStyle name="常规 2 3 3 3 3 2 2" xfId="1012"/>
    <cellStyle name="常规 2 7 2 2 2 4" xfId="1013"/>
    <cellStyle name="常规 2 2 3 2 3 2 5" xfId="1014"/>
    <cellStyle name="常规 2 3 3 3 3 2 3" xfId="1015"/>
    <cellStyle name="常规 2 2 3 2 3 3" xfId="1016"/>
    <cellStyle name="常规 2 2 4 7" xfId="1017"/>
    <cellStyle name="常规 2 2 3 2 3 3 2" xfId="1018"/>
    <cellStyle name="常规 2 2 3 2 3 4" xfId="1019"/>
    <cellStyle name="常规 2 2 4 8" xfId="1020"/>
    <cellStyle name="常规 2 2 3 2 3 5" xfId="1021"/>
    <cellStyle name="常规 2 2 4 9" xfId="1022"/>
    <cellStyle name="常规 2 2 3 2 3 6" xfId="1023"/>
    <cellStyle name="常规 2 2 3 2 4" xfId="1024"/>
    <cellStyle name="常规 2 2 3 2 4 2" xfId="1025"/>
    <cellStyle name="常规 2 2 5 6" xfId="1026"/>
    <cellStyle name="常规 2 2 3 2 4 3" xfId="1027"/>
    <cellStyle name="常规 2 2 5 7" xfId="1028"/>
    <cellStyle name="常规 2 2 3 2 4 4" xfId="1029"/>
    <cellStyle name="常规 2 2 5 8" xfId="1030"/>
    <cellStyle name="常规 2 2 3 2 5" xfId="1031"/>
    <cellStyle name="常规 2 2 3 2 5 2" xfId="1032"/>
    <cellStyle name="常规 2 2 6 6" xfId="1033"/>
    <cellStyle name="常规 2 2 3 2 5 3" xfId="1034"/>
    <cellStyle name="常规 2 2 6 7" xfId="1035"/>
    <cellStyle name="常规 2 2 3 2 5 4" xfId="1036"/>
    <cellStyle name="常规 2 2 6 8" xfId="1037"/>
    <cellStyle name="常规 2 2 3 2 6" xfId="1038"/>
    <cellStyle name="常规 2 2 3 2 7" xfId="1039"/>
    <cellStyle name="常规 2 3 2 2 3 3 2" xfId="1040"/>
    <cellStyle name="常规 2 2 3 2 8" xfId="1041"/>
    <cellStyle name="常规 2 2 4 2 8" xfId="1042"/>
    <cellStyle name="常规 2 2 3 4 2 2 3" xfId="1043"/>
    <cellStyle name="常规 2 2 3 3" xfId="1044"/>
    <cellStyle name="常规 2 2 6 4 2 2" xfId="1045"/>
    <cellStyle name="常规 2 2 4 2 2 4 2" xfId="1046"/>
    <cellStyle name="常规 2 3 3 6" xfId="1047"/>
    <cellStyle name="常规 2 2 3 3 2 2" xfId="1048"/>
    <cellStyle name="常规 2 3 3 6 2" xfId="1049"/>
    <cellStyle name="常规 2 2 3 3 2 2 2" xfId="1050"/>
    <cellStyle name="常规 2 2 3 3 2 2 2 2" xfId="1051"/>
    <cellStyle name="常规 2 3 5 4 4" xfId="1052"/>
    <cellStyle name="常规 2 2 3 3 2 2 2 3" xfId="1053"/>
    <cellStyle name="常规 2 3 5 4 5" xfId="1054"/>
    <cellStyle name="常规 2 2 4 3 3 2 2 2" xfId="1055"/>
    <cellStyle name="常规 2 2 3 3 2 2 2 4" xfId="1056"/>
    <cellStyle name="常规 2 3 3 6 3" xfId="1057"/>
    <cellStyle name="常规 2 2 3 3 2 2 3" xfId="1058"/>
    <cellStyle name="常规 2 3 3 6 4" xfId="1059"/>
    <cellStyle name="常规 2 3 3 4 2 2 2" xfId="1060"/>
    <cellStyle name="常规 2 2 3 3 2 2 4" xfId="1061"/>
    <cellStyle name="常规 2 3 3 4 2 2 3" xfId="1062"/>
    <cellStyle name="常规 2 2 3 3 2 2 5" xfId="1063"/>
    <cellStyle name="常规 2 3 3 7" xfId="1064"/>
    <cellStyle name="常规 2 2 3 3 2 3" xfId="1065"/>
    <cellStyle name="常规 2 2 3 3 2 3 2" xfId="1066"/>
    <cellStyle name="常规 2 2 3 3 2 3 3" xfId="1067"/>
    <cellStyle name="常规 2 2 3 3 2 3 4" xfId="1068"/>
    <cellStyle name="常规 2 3 3 8" xfId="1069"/>
    <cellStyle name="常规 2 2 3 3 2 4" xfId="1070"/>
    <cellStyle name="常规 2 3 3 9" xfId="1071"/>
    <cellStyle name="常规 2 2 3 3 2 5" xfId="1072"/>
    <cellStyle name="常规 2 2 3 3 2 6" xfId="1073"/>
    <cellStyle name="常规 2 3 4 6" xfId="1074"/>
    <cellStyle name="常规 2 2 3 3 3 2" xfId="1075"/>
    <cellStyle name="常规 2 7 8" xfId="1076"/>
    <cellStyle name="常规 2 2 3 3 3 2 2" xfId="1077"/>
    <cellStyle name="常规 2 2 3 3 3 2 3" xfId="1078"/>
    <cellStyle name="常规 2 7 3 2 2 2" xfId="1079"/>
    <cellStyle name="常规 2 2 3 3 3 2 4" xfId="1080"/>
    <cellStyle name="常规 2 7 3 2 2 3" xfId="1081"/>
    <cellStyle name="常规 2 2 3 3 3 2 5" xfId="1082"/>
    <cellStyle name="常规 2 7 3 2 2 4" xfId="1083"/>
    <cellStyle name="常规 2 3 4 7" xfId="1084"/>
    <cellStyle name="常规 2 2 3 3 3 3" xfId="1085"/>
    <cellStyle name="常规 2 2 3 3 3 3 2" xfId="1086"/>
    <cellStyle name="常规 2 2 3 3 3 3 3" xfId="1087"/>
    <cellStyle name="常规 2 2 3 3 3 3 4" xfId="1088"/>
    <cellStyle name="常规 2 3 4 8" xfId="1089"/>
    <cellStyle name="常规 2 2 3 3 3 4" xfId="1090"/>
    <cellStyle name="常规 2 3 5 6" xfId="1091"/>
    <cellStyle name="常规 2 2 3 3 4 2" xfId="1092"/>
    <cellStyle name="常规 2 3 5 7" xfId="1093"/>
    <cellStyle name="常规 2 2 3 3 4 3" xfId="1094"/>
    <cellStyle name="常规 2 3 5 8" xfId="1095"/>
    <cellStyle name="常规 2 2 3 3 4 4" xfId="1096"/>
    <cellStyle name="常规 2 3 6 6" xfId="1097"/>
    <cellStyle name="常规 2 2 3 3 5 2" xfId="1098"/>
    <cellStyle name="常规 2 3 6 7" xfId="1099"/>
    <cellStyle name="常规 2 2 3 3 5 3" xfId="1100"/>
    <cellStyle name="常规 2 2 3 3 6" xfId="1101"/>
    <cellStyle name="常规 2 2 3 3 7" xfId="1102"/>
    <cellStyle name="常规 2 2 3 3 8" xfId="1103"/>
    <cellStyle name="常规 2 2 6 4 2 3" xfId="1104"/>
    <cellStyle name="常规 2 2 4 2 2 4 3" xfId="1105"/>
    <cellStyle name="常规 2 2 3 4 2 2 4" xfId="1106"/>
    <cellStyle name="常规 2 2 3 4" xfId="1107"/>
    <cellStyle name="常规 2 4 3 7" xfId="1108"/>
    <cellStyle name="常规 2 2 4" xfId="1109"/>
    <cellStyle name="常规 2 2 3 4 2 3" xfId="1110"/>
    <cellStyle name="常规 2 4 3 8" xfId="1111"/>
    <cellStyle name="常规 2 2 5" xfId="1112"/>
    <cellStyle name="常规 2 2 3 4 2 4" xfId="1113"/>
    <cellStyle name="常规 2 2 6" xfId="1114"/>
    <cellStyle name="常规 2 2 3 4 2 5" xfId="1115"/>
    <cellStyle name="常规 2 2 3 4 3" xfId="1116"/>
    <cellStyle name="常规 2 4 4 6" xfId="1117"/>
    <cellStyle name="常规 2 3 3" xfId="1118"/>
    <cellStyle name="常规 2 2 3 4 3 2" xfId="1119"/>
    <cellStyle name="常规 2 3 4" xfId="1120"/>
    <cellStyle name="常规 2 2 3 4 3 3" xfId="1121"/>
    <cellStyle name="常规 2 3 6 2 2 2" xfId="1122"/>
    <cellStyle name="常规 2 3 5" xfId="1123"/>
    <cellStyle name="常规 2 2 3 4 3 4" xfId="1124"/>
    <cellStyle name="常规 2 3 6 2 2 3" xfId="1125"/>
    <cellStyle name="常规 2 2 3 4 4" xfId="1126"/>
    <cellStyle name="常规 2 3 2 4 2 2" xfId="1127"/>
    <cellStyle name="常规 2 2 3 4 5" xfId="1128"/>
    <cellStyle name="常规 2 3 2 4 2 3" xfId="1129"/>
    <cellStyle name="常规 2 2 3 4 6" xfId="1130"/>
    <cellStyle name="常规 2 3 2 4 2 4" xfId="1131"/>
    <cellStyle name="常规 2 2 6 4 2 4" xfId="1132"/>
    <cellStyle name="常规 2 2 4 2 2 4 4" xfId="1133"/>
    <cellStyle name="常规 2 2 3 5" xfId="1134"/>
    <cellStyle name="常规 2 2 3 5 2" xfId="1135"/>
    <cellStyle name="常规 2 6 2 3 3" xfId="1136"/>
    <cellStyle name="常规 2 5 3 6" xfId="1137"/>
    <cellStyle name="常规 2 2 3 5 2 2" xfId="1138"/>
    <cellStyle name="常规 2 6 2 3 4" xfId="1139"/>
    <cellStyle name="常规 2 5 3 7" xfId="1140"/>
    <cellStyle name="常规 2 2 3 5 2 3" xfId="1141"/>
    <cellStyle name="常规 2 5 3 8" xfId="1142"/>
    <cellStyle name="常规 2 2 3 5 2 4" xfId="1143"/>
    <cellStyle name="常规 2 2 3 5 3" xfId="1144"/>
    <cellStyle name="常规 2 2 3 5 4" xfId="1145"/>
    <cellStyle name="常规 2 3 2 4 3 2" xfId="1146"/>
    <cellStyle name="常规 2 2 3 5 5" xfId="1147"/>
    <cellStyle name="常规 2 3 2 4 3 3" xfId="1148"/>
    <cellStyle name="常规 2 2 4 2 2" xfId="1149"/>
    <cellStyle name="常规 2 2 4 2 2 2" xfId="1150"/>
    <cellStyle name="常规 2 2 4 2 2 2 2" xfId="1151"/>
    <cellStyle name="常规 2 2 4 2 2 2 2 2 2" xfId="1152"/>
    <cellStyle name="常规 2 2 4 2 2 2 2 2 3" xfId="1153"/>
    <cellStyle name="常规 2 2 4 2 2 2 2 2 4" xfId="1154"/>
    <cellStyle name="常规 2 2 4 2 2 2 2 5" xfId="1155"/>
    <cellStyle name="常规 2 2 4 2 2 2 3" xfId="1156"/>
    <cellStyle name="常规 2 3 4 3 2 2 2" xfId="1157"/>
    <cellStyle name="常规 2 2 4 2 2 2 4" xfId="1158"/>
    <cellStyle name="常规 2 2 4 2 2 3" xfId="1159"/>
    <cellStyle name="常规 2 2 6 4 2" xfId="1160"/>
    <cellStyle name="常规 2 2 4 2 2 4" xfId="1161"/>
    <cellStyle name="常规 2 2 6 4 3" xfId="1162"/>
    <cellStyle name="常规 2 2 4 2 2 5" xfId="1163"/>
    <cellStyle name="常规 2 2 6 4 5" xfId="1164"/>
    <cellStyle name="常规 2 2 4 2 2 7" xfId="1165"/>
    <cellStyle name="常规 2 2 4 2 3" xfId="1166"/>
    <cellStyle name="常规 2 2 4 2 3 2" xfId="1167"/>
    <cellStyle name="常规 2 2 4 2 3 2 2" xfId="1168"/>
    <cellStyle name="常规 2 2 4 2 3 2 2 4" xfId="1169"/>
    <cellStyle name="常规 2 2 4 2 3 2 3" xfId="1170"/>
    <cellStyle name="常规 2 2 4 2 3 2 4" xfId="1171"/>
    <cellStyle name="常规 2 2 4 2 3 2 5" xfId="1172"/>
    <cellStyle name="常规 2 2 4 2 3 3" xfId="1173"/>
    <cellStyle name="常规 2 2 4 2 3 3 2" xfId="1174"/>
    <cellStyle name="常规 2 2 4 2 3 3 3" xfId="1175"/>
    <cellStyle name="常规 2 2 4 2 3 3 4" xfId="1176"/>
    <cellStyle name="常规 2 2 6 5 2" xfId="1177"/>
    <cellStyle name="常规 2 2 4 2 3 4" xfId="1178"/>
    <cellStyle name="常规 2 2 6 5 3" xfId="1179"/>
    <cellStyle name="常规 2 2 4 2 3 5" xfId="1180"/>
    <cellStyle name="常规 2 2 6 5 4" xfId="1181"/>
    <cellStyle name="常规 2 2 4 2 3 6" xfId="1182"/>
    <cellStyle name="常规 2 2 4 2 4" xfId="1183"/>
    <cellStyle name="常规 2 2 4 2 4 2" xfId="1184"/>
    <cellStyle name="常规 2 2 4 2 5" xfId="1185"/>
    <cellStyle name="常规 2 2 4 2 5 2" xfId="1186"/>
    <cellStyle name="常规 2 2 4 3 2" xfId="1187"/>
    <cellStyle name="常规 2 2 4 3 3" xfId="1188"/>
    <cellStyle name="常规 2 2 4 3 3 2" xfId="1189"/>
    <cellStyle name="常规 2 2 4 3 3 2 2 3" xfId="1190"/>
    <cellStyle name="常规 2 2 4 3 3 2 2 4" xfId="1191"/>
    <cellStyle name="常规 2 2 4 3 3 2 3" xfId="1192"/>
    <cellStyle name="常规 2 2 4 3 3 3" xfId="1193"/>
    <cellStyle name="常规 2 2 4 3 3 3 2" xfId="1194"/>
    <cellStyle name="常规 2 2 4 3 3 4" xfId="1195"/>
    <cellStyle name="常规 2 2 4 3 4" xfId="1196"/>
    <cellStyle name="常规 2 2 4 3 4 2" xfId="1197"/>
    <cellStyle name="常规 2 2 4 3 4 2 3" xfId="1198"/>
    <cellStyle name="常规 2 2 4 3 4 3" xfId="1199"/>
    <cellStyle name="常规 2 2 4 3 4 4" xfId="1200"/>
    <cellStyle name="常规 2 2 4 3 4 5" xfId="1201"/>
    <cellStyle name="常规 2 2 4 3 5" xfId="1202"/>
    <cellStyle name="常规 2 2 4 3 5 2" xfId="1203"/>
    <cellStyle name="常规 2 2 4 3 5 3" xfId="1204"/>
    <cellStyle name="常规 2 2 4 3 5 4" xfId="1205"/>
    <cellStyle name="常规 2 2 4 3 6" xfId="1206"/>
    <cellStyle name="常规 2 2 4 4" xfId="1207"/>
    <cellStyle name="常规 2 2 4 4 2" xfId="1208"/>
    <cellStyle name="常规 2 2 4 4 2 2" xfId="1209"/>
    <cellStyle name="常规 2 2 4 4 2 2 2" xfId="1210"/>
    <cellStyle name="常规 2 2 4 4 2 2 3" xfId="1211"/>
    <cellStyle name="常规 2 2 4 4 2 2 4" xfId="1212"/>
    <cellStyle name="常规 2 2 4 4 2 3" xfId="1213"/>
    <cellStyle name="常规 2 2 4 4 2 4" xfId="1214"/>
    <cellStyle name="常规 2 2 4 4 2 5" xfId="1215"/>
    <cellStyle name="常规 2 2 4 4 3" xfId="1216"/>
    <cellStyle name="常规 2 2 4 4 3 2" xfId="1217"/>
    <cellStyle name="常规 2 2 4 4 3 3" xfId="1218"/>
    <cellStyle name="常规 2 3 7 2 2 2" xfId="1219"/>
    <cellStyle name="常规 2 2 4 4 3 4" xfId="1220"/>
    <cellStyle name="常规 2 3 7 2 2 3" xfId="1221"/>
    <cellStyle name="常规 2 2 4 4 4" xfId="1222"/>
    <cellStyle name="常规 2 3 2 5 2 2" xfId="1223"/>
    <cellStyle name="常规 2 2 4 4 5" xfId="1224"/>
    <cellStyle name="常规 2 3 2 5 2 3" xfId="1225"/>
    <cellStyle name="常规 2 2 4 4 6" xfId="1226"/>
    <cellStyle name="常规 2 3 2 5 2 4" xfId="1227"/>
    <cellStyle name="常规 2 2 4 5" xfId="1228"/>
    <cellStyle name="常规 2 2 4 5 2" xfId="1229"/>
    <cellStyle name="常规 2 2 4 5 2 2" xfId="1230"/>
    <cellStyle name="常规 2 7 2 3 3" xfId="1231"/>
    <cellStyle name="常规 2 2 4 5 2 3" xfId="1232"/>
    <cellStyle name="常规 2 7 2 3 4" xfId="1233"/>
    <cellStyle name="常规 2 2 4 5 2 4" xfId="1234"/>
    <cellStyle name="常规 2 2 4 5 3" xfId="1235"/>
    <cellStyle name="常规 2 2 4 5 4" xfId="1236"/>
    <cellStyle name="常规 2 2 4 5 5" xfId="1237"/>
    <cellStyle name="常规 2 2 5 2" xfId="1238"/>
    <cellStyle name="常规 2 2 5 2 2 2" xfId="1239"/>
    <cellStyle name="常规 2 2 5 2 2 2 2" xfId="1240"/>
    <cellStyle name="常规 2 6 3 2 4" xfId="1241"/>
    <cellStyle name="常规 2 2 5 2 2 2 3" xfId="1242"/>
    <cellStyle name="常规 2 6 3 2 5" xfId="1243"/>
    <cellStyle name="常规 2 2 5 2 2 3" xfId="1244"/>
    <cellStyle name="常规 2 2 5 2 2 4" xfId="1245"/>
    <cellStyle name="常规 2 3 6 4 2" xfId="1246"/>
    <cellStyle name="常规 2 2 5 2 2 5" xfId="1247"/>
    <cellStyle name="常规 2 3 6 4 3" xfId="1248"/>
    <cellStyle name="常规 2 2 5 2 3" xfId="1249"/>
    <cellStyle name="常规 2 2 5 2 3 2" xfId="1250"/>
    <cellStyle name="常规 2 2 5 2 3 3" xfId="1251"/>
    <cellStyle name="常规 2 2 5 2 3 4" xfId="1252"/>
    <cellStyle name="常规 2 3 6 5 2" xfId="1253"/>
    <cellStyle name="常规 2 2 5 2 4" xfId="1254"/>
    <cellStyle name="常规_2004年小修保养汇总" xfId="1255"/>
    <cellStyle name="常规 2 2 5 2 5" xfId="1256"/>
    <cellStyle name="常规 2 2 5 2 6" xfId="1257"/>
    <cellStyle name="常规 2 2 5 3" xfId="1258"/>
    <cellStyle name="常规 2 2 5 3 2" xfId="1259"/>
    <cellStyle name="常规 2 2 5 3 2 2" xfId="1260"/>
    <cellStyle name="常规 2 2 5 3 2 2 2" xfId="1261"/>
    <cellStyle name="常规 2 7 3 2 4" xfId="1262"/>
    <cellStyle name="常规 2 2 5 3 2 2 3" xfId="1263"/>
    <cellStyle name="常规 2 7 3 2 5" xfId="1264"/>
    <cellStyle name="常规 2 2 5 3 2 3" xfId="1265"/>
    <cellStyle name="常规 2 2 5 3 2 4" xfId="1266"/>
    <cellStyle name="常规 2 2 5 3 2 5" xfId="1267"/>
    <cellStyle name="常规 2 2 5 3 3" xfId="1268"/>
    <cellStyle name="常规 2 2 5 3 3 3" xfId="1269"/>
    <cellStyle name="常规 2 5 2 2 2 5" xfId="1270"/>
    <cellStyle name="常规 2 2 5 3 3 4" xfId="1271"/>
    <cellStyle name="常规 2 5 2 2 2 6" xfId="1272"/>
    <cellStyle name="常规 2 2 5 3 4" xfId="1273"/>
    <cellStyle name="常规 2 2 5 3 5" xfId="1274"/>
    <cellStyle name="常规 2 2 5 3 6" xfId="1275"/>
    <cellStyle name="常规 2 2 5 4" xfId="1276"/>
    <cellStyle name="常规 2 2 5 4 2" xfId="1277"/>
    <cellStyle name="常规 2 2 5 4 2 2" xfId="1278"/>
    <cellStyle name="常规 2 2 5 4 2 3" xfId="1279"/>
    <cellStyle name="常规 2 2 5 4 2 4" xfId="1280"/>
    <cellStyle name="常规 2 2 5 4 3" xfId="1281"/>
    <cellStyle name="常规 2 2 5 4 4" xfId="1282"/>
    <cellStyle name="常规 2 2 5 4 5" xfId="1283"/>
    <cellStyle name="常规 2 2 5 5" xfId="1284"/>
    <cellStyle name="常规 2 2 5 5 2" xfId="1285"/>
    <cellStyle name="常规 2 2 5 5 3" xfId="1286"/>
    <cellStyle name="常规 2 2 5 5 4" xfId="1287"/>
    <cellStyle name="常规 2 2 6 2" xfId="1288"/>
    <cellStyle name="常规 2 2 6 2 2" xfId="1289"/>
    <cellStyle name="常规 2 2 6 2 2 2" xfId="1290"/>
    <cellStyle name="常规 2 2 6 2 2 2 2" xfId="1291"/>
    <cellStyle name="常规 2 3 5 3 5" xfId="1292"/>
    <cellStyle name="常规 2 2 6 2 2 2 3" xfId="1293"/>
    <cellStyle name="常规 2 3 5 3 6" xfId="1294"/>
    <cellStyle name="常规 2 2 6 2 2 2 4" xfId="1295"/>
    <cellStyle name="常规 2 3 6 3 2 2 2" xfId="1296"/>
    <cellStyle name="常规 2 2 6 2 2 3" xfId="1297"/>
    <cellStyle name="常规 2 2 6 2 3" xfId="1298"/>
    <cellStyle name="常规 2 2 6 2 3 2" xfId="1299"/>
    <cellStyle name="常规 2 2 6 2 3 3" xfId="1300"/>
    <cellStyle name="常规 2 2 6 2 4" xfId="1301"/>
    <cellStyle name="常规 2 2 6 2 5" xfId="1302"/>
    <cellStyle name="常规 2 2 6 2 6" xfId="1303"/>
    <cellStyle name="常规 2 2 6 3" xfId="1304"/>
    <cellStyle name="常规 2 2 6 3 2" xfId="1305"/>
    <cellStyle name="常规 2 2 6 3 2 2" xfId="1306"/>
    <cellStyle name="常规 2 2 6 3 2 2 2" xfId="1307"/>
    <cellStyle name="常规 2 2 6 3 2 2 3" xfId="1308"/>
    <cellStyle name="常规 2 2 6 3 2 2 4" xfId="1309"/>
    <cellStyle name="常规 2 2 6 3 2 3" xfId="1310"/>
    <cellStyle name="常规 2 2 6 3 3" xfId="1311"/>
    <cellStyle name="常规 2 2 6 3 3 2" xfId="1312"/>
    <cellStyle name="常规 2 5 3 2 2 4" xfId="1313"/>
    <cellStyle name="常规 2 2 6 3 3 3" xfId="1314"/>
    <cellStyle name="常规 2 3 2 2 2 2 2 2 2" xfId="1315"/>
    <cellStyle name="常规 2 5 3 2 2 5" xfId="1316"/>
    <cellStyle name="常规 2 2 6 3 3 4" xfId="1317"/>
    <cellStyle name="常规 2 6 2 2" xfId="1318"/>
    <cellStyle name="常规 2 3 2 2 2 2 2 2 3" xfId="1319"/>
    <cellStyle name="常规 2 2 6 3 4" xfId="1320"/>
    <cellStyle name="常规 2 2 6 3 5" xfId="1321"/>
    <cellStyle name="常规 2 2 6 3 6" xfId="1322"/>
    <cellStyle name="常规 2 2 6 4" xfId="1323"/>
    <cellStyle name="常规 2 2 6 5" xfId="1324"/>
    <cellStyle name="常规 2 2 7" xfId="1325"/>
    <cellStyle name="常规 2 2 7 2" xfId="1326"/>
    <cellStyle name="常规 2 3 3 3 3 2 5" xfId="1327"/>
    <cellStyle name="常规 2 2 7 2 2" xfId="1328"/>
    <cellStyle name="常规 2 2 7 2 2 2" xfId="1329"/>
    <cellStyle name="常规 2 2 7 2 2 3" xfId="1330"/>
    <cellStyle name="常规 2 2 7 2 3" xfId="1331"/>
    <cellStyle name="常规 2 2 7 2 4" xfId="1332"/>
    <cellStyle name="常规 2 2 7 2 5" xfId="1333"/>
    <cellStyle name="常规 2 2 7 3" xfId="1334"/>
    <cellStyle name="常规 2 2 7 3 2" xfId="1335"/>
    <cellStyle name="常规 2 2 7 3 3" xfId="1336"/>
    <cellStyle name="常规 2 2 7 3 4" xfId="1337"/>
    <cellStyle name="常规 2 2 7 4" xfId="1338"/>
    <cellStyle name="常规 2 2 7 5" xfId="1339"/>
    <cellStyle name="常规 2 2 7 6" xfId="1340"/>
    <cellStyle name="常规 2 2 8" xfId="1341"/>
    <cellStyle name="常规 2 2 8 2" xfId="1342"/>
    <cellStyle name="常规 2 2 8 2 2" xfId="1343"/>
    <cellStyle name="常规 2 2 8 2 3" xfId="1344"/>
    <cellStyle name="常规 2 5 3 2 3 2" xfId="1345"/>
    <cellStyle name="常规 2 2 8 2 4" xfId="1346"/>
    <cellStyle name="常规 2 5 3 2 3 3" xfId="1347"/>
    <cellStyle name="常规 2 2 8 3" xfId="1348"/>
    <cellStyle name="常规 2 2 8 4" xfId="1349"/>
    <cellStyle name="常规 2 2 8 5" xfId="1350"/>
    <cellStyle name="常规 2 2 9" xfId="1351"/>
    <cellStyle name="常规 2 2 9 2" xfId="1352"/>
    <cellStyle name="常规 2 2 9 3" xfId="1353"/>
    <cellStyle name="常规 2 2 9 4" xfId="1354"/>
    <cellStyle name="常规 2 3 10" xfId="1355"/>
    <cellStyle name="常规 2 3 12" xfId="1356"/>
    <cellStyle name="常规 2 3 2" xfId="1357"/>
    <cellStyle name="常规 2 4 4 5" xfId="1358"/>
    <cellStyle name="常规 2 3 2 2" xfId="1359"/>
    <cellStyle name="常规 2 3 2 2 2" xfId="1360"/>
    <cellStyle name="常规 2 3 2 2 2 2" xfId="1361"/>
    <cellStyle name="常规 2 3 2 2 2 2 2" xfId="1362"/>
    <cellStyle name="常规 2 3 2 2 2 2 2 2" xfId="1363"/>
    <cellStyle name="常规 2 3 2 2 2 2 2 2 4" xfId="1364"/>
    <cellStyle name="常规 2 6 2 3" xfId="1365"/>
    <cellStyle name="常规 3 2" xfId="1366"/>
    <cellStyle name="常规 2 3 2 2 2 2 2 3" xfId="1367"/>
    <cellStyle name="常规 2 3 2 2 2 2 2 4" xfId="1368"/>
    <cellStyle name="常规 2 3 3 2 3 2 2 2" xfId="1369"/>
    <cellStyle name="常规 2 3 2 2 2 2 2 5" xfId="1370"/>
    <cellStyle name="常规 2 3 3 2 3 2 2 3" xfId="1371"/>
    <cellStyle name="常规 2 3 2 2 2 2 3" xfId="1372"/>
    <cellStyle name="常规 2 3 4 2 3 2" xfId="1373"/>
    <cellStyle name="常规 2 3 9 2" xfId="1374"/>
    <cellStyle name="常规 2 3 2 2 2 2 3 2" xfId="1375"/>
    <cellStyle name="常规 2 3 4 2 3 2 2" xfId="1376"/>
    <cellStyle name="常规 2 3 2 2 2 2 4" xfId="1377"/>
    <cellStyle name="常规 2 3 4 2 3 3" xfId="1378"/>
    <cellStyle name="常规 2 3 9 3" xfId="1379"/>
    <cellStyle name="常规 2 4 2 3 2 2 2" xfId="1380"/>
    <cellStyle name="常规 2 3 2 2 2 2 5" xfId="1381"/>
    <cellStyle name="常规 2 3 4 2 3 4" xfId="1382"/>
    <cellStyle name="常规 2 3 9 4" xfId="1383"/>
    <cellStyle name="常规 2 4 2 3 2 2 3" xfId="1384"/>
    <cellStyle name="常规 2 3 2 2 2 2 6" xfId="1385"/>
    <cellStyle name="常规 2 3 4 2 3 5" xfId="1386"/>
    <cellStyle name="常规 2 4 2 3 2 2 4" xfId="1387"/>
    <cellStyle name="常规 2 3 2 2 2 3" xfId="1388"/>
    <cellStyle name="常规 2 3 2 2 2 3 2 2" xfId="1389"/>
    <cellStyle name="常规 2 3 2 2 2 3 2 3" xfId="1390"/>
    <cellStyle name="常规 2 3 2 2 2 3 2 4" xfId="1391"/>
    <cellStyle name="常规 2 3 2 2 2 3 4" xfId="1392"/>
    <cellStyle name="常规 2 3 4 2 4 3" xfId="1393"/>
    <cellStyle name="常规 2 3 2 2 2 4" xfId="1394"/>
    <cellStyle name="常规 2 3 2 2 2 4 4" xfId="1395"/>
    <cellStyle name="常规 2 3 4 2 5 3" xfId="1396"/>
    <cellStyle name="常规 2 3 2 2 2 6" xfId="1397"/>
    <cellStyle name="常规 2 3 2 2 3" xfId="1398"/>
    <cellStyle name="常规 2 3 2 2 3 2" xfId="1399"/>
    <cellStyle name="常规 2 3 2 2 3 2 2" xfId="1400"/>
    <cellStyle name="常规 2 4 2 5 3" xfId="1401"/>
    <cellStyle name="常规 2 3 2 2 3 2 2 4" xfId="1402"/>
    <cellStyle name="常规 2 3 2 2 3 2 3" xfId="1403"/>
    <cellStyle name="常规 2 3 4 3 3 2" xfId="1404"/>
    <cellStyle name="常规 2 4 2 5 4" xfId="1405"/>
    <cellStyle name="常规 2 3 2 2 3 2 4" xfId="1406"/>
    <cellStyle name="常规 2 3 4 3 3 3" xfId="1407"/>
    <cellStyle name="常规 2 3 2 2 3 2 5" xfId="1408"/>
    <cellStyle name="常规 2 3 4 3 3 4" xfId="1409"/>
    <cellStyle name="常规 2 3 2 2 3 3" xfId="1410"/>
    <cellStyle name="常规 2 3 2 2 3 3 3" xfId="1411"/>
    <cellStyle name="常规 2 3 2 2 3 3 4" xfId="1412"/>
    <cellStyle name="常规 2 3 2 2 3 4" xfId="1413"/>
    <cellStyle name="常规 2 3 2 2 3 5" xfId="1414"/>
    <cellStyle name="常规 2 5 2 2 2 2 2" xfId="1415"/>
    <cellStyle name="常规 2 3 2 2 3 6" xfId="1416"/>
    <cellStyle name="常规 2 5 2 2 2 2 3" xfId="1417"/>
    <cellStyle name="常规 2 3 2 2 4" xfId="1418"/>
    <cellStyle name="常规 2 3 2 2 4 2" xfId="1419"/>
    <cellStyle name="常规 2 3 2 2 4 3" xfId="1420"/>
    <cellStyle name="常规 2 3 2 2 4 4" xfId="1421"/>
    <cellStyle name="常规 2 3 2 2 5" xfId="1422"/>
    <cellStyle name="常规 2 3 2 2 5 2" xfId="1423"/>
    <cellStyle name="常规 2 3 2 2 5 3" xfId="1424"/>
    <cellStyle name="常规 2 7 4 2 2" xfId="1425"/>
    <cellStyle name="常规 2 3 2 2 5 4" xfId="1426"/>
    <cellStyle name="常规 2 7 4 2 3" xfId="1427"/>
    <cellStyle name="常规 2 3 2 3" xfId="1428"/>
    <cellStyle name="常规 2 3 2 3 2" xfId="1429"/>
    <cellStyle name="常规 2 3 2 3 3" xfId="1430"/>
    <cellStyle name="常规 2 3 2 3 4" xfId="1431"/>
    <cellStyle name="常规 2 3 2 3 5" xfId="1432"/>
    <cellStyle name="常规 2 3 2 4" xfId="1433"/>
    <cellStyle name="常规 2 3 2 4 2" xfId="1434"/>
    <cellStyle name="常规 2 3 2 4 2 5" xfId="1435"/>
    <cellStyle name="常规 2 3 2 4 3" xfId="1436"/>
    <cellStyle name="常规 2 3 2 4 3 4" xfId="1437"/>
    <cellStyle name="常规 2 3 2 4 4" xfId="1438"/>
    <cellStyle name="常规 2 3 3 3 2 2" xfId="1439"/>
    <cellStyle name="常规 2 3 2 4 5" xfId="1440"/>
    <cellStyle name="常规 2 3 3 3 2 3" xfId="1441"/>
    <cellStyle name="常规 2 3 2 5" xfId="1442"/>
    <cellStyle name="常规 2 3 2 5 2" xfId="1443"/>
    <cellStyle name="常规 2 3 2 5 3" xfId="1444"/>
    <cellStyle name="常规 2 3 2 5 4" xfId="1445"/>
    <cellStyle name="常规 2 3 3 3 3 2" xfId="1446"/>
    <cellStyle name="常规 2 3 2 5 5" xfId="1447"/>
    <cellStyle name="常规 2 3 3 3 3 3" xfId="1448"/>
    <cellStyle name="常规 2 4 2 2 3 2 2" xfId="1449"/>
    <cellStyle name="常规 2 3 2 6" xfId="1450"/>
    <cellStyle name="常规 2 3 2 6 2" xfId="1451"/>
    <cellStyle name="常规 2 3 2 6 3" xfId="1452"/>
    <cellStyle name="常规 2 3 2 6 4" xfId="1453"/>
    <cellStyle name="常规 2 3 3 3 4 2" xfId="1454"/>
    <cellStyle name="常规 2 3 2 7" xfId="1455"/>
    <cellStyle name="常规 2 3 2 8" xfId="1456"/>
    <cellStyle name="常规 2 3 2 9" xfId="1457"/>
    <cellStyle name="常规 2 3 3 2" xfId="1458"/>
    <cellStyle name="常规 2 3 3 2 2 2" xfId="1459"/>
    <cellStyle name="常规 2 3 3 2 2 2 2" xfId="1460"/>
    <cellStyle name="常规 2 3 3 2 2 2 2 2 2" xfId="1461"/>
    <cellStyle name="常规 2 3 3 2 2 2 2 2 3" xfId="1462"/>
    <cellStyle name="常规 2 3 3 2 2 2 2 2 4" xfId="1463"/>
    <cellStyle name="常规 2 3 3 2 2 2 2 4" xfId="1464"/>
    <cellStyle name="常规 2 3 4 2 3 2 2 2" xfId="1465"/>
    <cellStyle name="常规 2 5 3 3 2 5" xfId="1466"/>
    <cellStyle name="常规 2 3 3 2 2 2 2 5" xfId="1467"/>
    <cellStyle name="常规 2 3 4 2 3 2 2 3" xfId="1468"/>
    <cellStyle name="常规 2 7 2 2" xfId="1469"/>
    <cellStyle name="常规 2 3 3 2 2 2 3" xfId="1470"/>
    <cellStyle name="常规 2 3 3 2 2 2 4" xfId="1471"/>
    <cellStyle name="常规 2 4 3 3 2 2 2" xfId="1472"/>
    <cellStyle name="常规 2 3 3 2 2 2 5" xfId="1473"/>
    <cellStyle name="常规 2 4 3 3 2 2 3" xfId="1474"/>
    <cellStyle name="常规 2 3 3 2 2 2 6" xfId="1475"/>
    <cellStyle name="常规 2 4 3 3 2 2 4" xfId="1476"/>
    <cellStyle name="常规 2 3 3 2 2 3" xfId="1477"/>
    <cellStyle name="常规 2 3 3 2 2 3 2" xfId="1478"/>
    <cellStyle name="常规 2 9 2 4" xfId="1479"/>
    <cellStyle name="常规 2 3 3 2 2 3 2 2" xfId="1480"/>
    <cellStyle name="常规 2 5 3 4 2 3" xfId="1481"/>
    <cellStyle name="常规 2 3 3 2 2 3 2 3" xfId="1482"/>
    <cellStyle name="常规 2 5 3 4 2 4" xfId="1483"/>
    <cellStyle name="常规 2 3 3 2 2 3 2 4" xfId="1484"/>
    <cellStyle name="常规 2 3 3 2 2 3 3" xfId="1485"/>
    <cellStyle name="常规 2 3 3 2 2 3 4" xfId="1486"/>
    <cellStyle name="常规 2 3 3 2 2 3 5" xfId="1487"/>
    <cellStyle name="常规 2 3 3 2 2 4" xfId="1488"/>
    <cellStyle name="常规 2 3 3 2 2 4 2" xfId="1489"/>
    <cellStyle name="常规 2 3 3 2 2 4 3" xfId="1490"/>
    <cellStyle name="常规 2 3 3 2 2 4 4" xfId="1491"/>
    <cellStyle name="常规 2 3 3 2 2 5" xfId="1492"/>
    <cellStyle name="常规 2 3 3 2 2 6" xfId="1493"/>
    <cellStyle name="常规 2 3 3 2 2 7" xfId="1494"/>
    <cellStyle name="常规 2 3 3 2 3 2" xfId="1495"/>
    <cellStyle name="常规 2 3 3 2 3 2 2" xfId="1496"/>
    <cellStyle name="常规 2 3 3 2 3 2 2 4" xfId="1497"/>
    <cellStyle name="常规 2 3 3 2 3 2 3" xfId="1498"/>
    <cellStyle name="常规 2 3 3 2 3 2 4" xfId="1499"/>
    <cellStyle name="常规 2 3 3 2 3 2 5" xfId="1500"/>
    <cellStyle name="常规 2 3 3 2 3 3" xfId="1501"/>
    <cellStyle name="常规 2 4 2 2 2 2 2" xfId="1502"/>
    <cellStyle name="常规 2 3 3 2 3 3 2" xfId="1503"/>
    <cellStyle name="常规 2 4 2 2 2 2 2 2" xfId="1504"/>
    <cellStyle name="常规 2 3 3 2 3 3 3" xfId="1505"/>
    <cellStyle name="常规 2 4 2 2 2 2 2 3" xfId="1506"/>
    <cellStyle name="常规 2 3 3 2 3 3 4" xfId="1507"/>
    <cellStyle name="常规 2 4 2 2 2 2 2 4" xfId="1508"/>
    <cellStyle name="常规 2 3 3 2 3 4" xfId="1509"/>
    <cellStyle name="常规 2 4 2 2 2 2 3" xfId="1510"/>
    <cellStyle name="常规 2 3 3 2 3 5" xfId="1511"/>
    <cellStyle name="常规 2 4 2 2 2 2 4" xfId="1512"/>
    <cellStyle name="常规 2 5 2 3 2 2 2" xfId="1513"/>
    <cellStyle name="常规 2 3 3 2 3 6" xfId="1514"/>
    <cellStyle name="常规 2 4 2 2 2 2 5" xfId="1515"/>
    <cellStyle name="常规 2 5 2 3 2 2 3" xfId="1516"/>
    <cellStyle name="常规 2 3 3 2 4" xfId="1517"/>
    <cellStyle name="常规 2 3 3 2 4 2" xfId="1518"/>
    <cellStyle name="常规 2 3 3 2 4 2 2" xfId="1519"/>
    <cellStyle name="常规 2 3 3 2 4 2 3" xfId="1520"/>
    <cellStyle name="常规 2 3 3 2 4 2 4" xfId="1521"/>
    <cellStyle name="常规 2 3 3 2 4 3" xfId="1522"/>
    <cellStyle name="常规 2 4 2 2 2 3 2" xfId="1523"/>
    <cellStyle name="常规 2 3 3 2 4 4" xfId="1524"/>
    <cellStyle name="常规 2 4 2 2 2 3 3" xfId="1525"/>
    <cellStyle name="常规 2 3 3 2 4 5" xfId="1526"/>
    <cellStyle name="常规 2 4 2 2 2 3 4" xfId="1527"/>
    <cellStyle name="常规 2 3 3 2 5" xfId="1528"/>
    <cellStyle name="常规 2 3 3 2 5 2" xfId="1529"/>
    <cellStyle name="常规 2 3 3 2 5 3" xfId="1530"/>
    <cellStyle name="常规 2 3 3 2 5 4" xfId="1531"/>
    <cellStyle name="常规 2 3 3 3" xfId="1532"/>
    <cellStyle name="常规 2 3 3 3 2 2 2 4" xfId="1533"/>
    <cellStyle name="常规 2 3 3 3 2 2 5" xfId="1534"/>
    <cellStyle name="常规 2 3 3 3 2 3 4" xfId="1535"/>
    <cellStyle name="常规 2 3 3 3 3 2 2 3" xfId="1536"/>
    <cellStyle name="常规 2 3 3 3 3 2 2 4" xfId="1537"/>
    <cellStyle name="常规 2 3 3 3 3 2 4" xfId="1538"/>
    <cellStyle name="常规 2 3 3 3 3 3 3" xfId="1539"/>
    <cellStyle name="常规 2 3 3 3 3 3 4" xfId="1540"/>
    <cellStyle name="常规 2 3 3 3 3 4" xfId="1541"/>
    <cellStyle name="常规 2 4 2 2 3 2 3" xfId="1542"/>
    <cellStyle name="常规 2 3 3 3 4" xfId="1543"/>
    <cellStyle name="常规 2 3 3 3 4 3" xfId="1544"/>
    <cellStyle name="常规 2 3 3 3 4 4" xfId="1545"/>
    <cellStyle name="常规 2 3 3 3 4 5" xfId="1546"/>
    <cellStyle name="常规 2 3 3 3 5" xfId="1547"/>
    <cellStyle name="常规 2 3 3 3 5 2" xfId="1548"/>
    <cellStyle name="常规 2 3 3 3 5 3" xfId="1549"/>
    <cellStyle name="常规 2 3 3 3 5 4" xfId="1550"/>
    <cellStyle name="常规 2 3 3 4" xfId="1551"/>
    <cellStyle name="常规 2 3 3 4 2" xfId="1552"/>
    <cellStyle name="常规 2 3 3 4 2 2" xfId="1553"/>
    <cellStyle name="常规 2 3 3 4 4" xfId="1554"/>
    <cellStyle name="常规 2 3 3 4 2 3" xfId="1555"/>
    <cellStyle name="常规 2 3 3 4 5" xfId="1556"/>
    <cellStyle name="常规 2 3 3 4 3" xfId="1557"/>
    <cellStyle name="常规 2 3 3 4 3 2" xfId="1558"/>
    <cellStyle name="常规 2 3 3 5 4" xfId="1559"/>
    <cellStyle name="常规 2 3 3 4 3 3" xfId="1560"/>
    <cellStyle name="常规 2 3 3 5 5" xfId="1561"/>
    <cellStyle name="常规 2 3 3 4 3 4" xfId="1562"/>
    <cellStyle name="常规 2 3 3 5" xfId="1563"/>
    <cellStyle name="常规 2 3 3 5 2" xfId="1564"/>
    <cellStyle name="常规 2 3 3 5 2 2" xfId="1565"/>
    <cellStyle name="常规 2 3 4 4 4" xfId="1566"/>
    <cellStyle name="常规 2 3 3 5 2 3" xfId="1567"/>
    <cellStyle name="常规 2 3 4 4 5" xfId="1568"/>
    <cellStyle name="常规 2 3 3 5 2 4" xfId="1569"/>
    <cellStyle name="常规 2 3 3 5 3" xfId="1570"/>
    <cellStyle name="常规 2 3 4 2" xfId="1571"/>
    <cellStyle name="常规 2 3 6 2 2 2 2" xfId="1572"/>
    <cellStyle name="常规 2 3 4 2 2 2" xfId="1573"/>
    <cellStyle name="常规 2 3 8 2" xfId="1574"/>
    <cellStyle name="常规 2 3 4 2 2 2 2" xfId="1575"/>
    <cellStyle name="常规 2 3 8 2 2" xfId="1576"/>
    <cellStyle name="常规 2 3 4 2 2 2 2 2" xfId="1577"/>
    <cellStyle name="常规 2 5 2 3 2 5" xfId="1578"/>
    <cellStyle name="常规 2 3 4 2 2 2 2 3" xfId="1579"/>
    <cellStyle name="常规 2 3 4 2 2 2 2 4" xfId="1580"/>
    <cellStyle name="常规 2 3 4 2 2 2 3" xfId="1581"/>
    <cellStyle name="常规 2 3 8 2 3" xfId="1582"/>
    <cellStyle name="常规 2 3 4 2 2 2 4" xfId="1583"/>
    <cellStyle name="常规 2 3 8 2 4" xfId="1584"/>
    <cellStyle name="常规 2 3 4 2 2 2 5" xfId="1585"/>
    <cellStyle name="常规 2 3 4 2 2 3" xfId="1586"/>
    <cellStyle name="常规 2 3 8 3" xfId="1587"/>
    <cellStyle name="常规 2 3 4 2 2 3 2" xfId="1588"/>
    <cellStyle name="常规 2 3 4 2 2 3 3" xfId="1589"/>
    <cellStyle name="常规 2 3 4 2 2 3 4" xfId="1590"/>
    <cellStyle name="常规 2 3 4 2 2 4" xfId="1591"/>
    <cellStyle name="常规 2 3 8 4" xfId="1592"/>
    <cellStyle name="常规 2 3 4 2 2 5" xfId="1593"/>
    <cellStyle name="常规 2 3 8 5" xfId="1594"/>
    <cellStyle name="常规 2 3 4 2 2 6" xfId="1595"/>
    <cellStyle name="常规 2 3 4 2 3 2 2 4" xfId="1596"/>
    <cellStyle name="常规 2 7 2 3" xfId="1597"/>
    <cellStyle name="常规 2 3 4 2 3 3 2" xfId="1598"/>
    <cellStyle name="常规 2 3 4 2 3 3 3" xfId="1599"/>
    <cellStyle name="常规 2 3 4 2 3 3 4" xfId="1600"/>
    <cellStyle name="常规 2 3 4 2 3 6" xfId="1601"/>
    <cellStyle name="常规 2 3 4 2 4" xfId="1602"/>
    <cellStyle name="常规 2 3 4 2 4 2 2" xfId="1603"/>
    <cellStyle name="常规 2 3 4 2 4 2 3" xfId="1604"/>
    <cellStyle name="常规 2 3 4 2 4 2 4" xfId="1605"/>
    <cellStyle name="常规 2 3 4 2 5" xfId="1606"/>
    <cellStyle name="常规 2 3 4 2 5 4" xfId="1607"/>
    <cellStyle name="常规 2 3 4 3" xfId="1608"/>
    <cellStyle name="常规 2 3 6 2 2 2 3" xfId="1609"/>
    <cellStyle name="常规 2 3 4 3 2 2" xfId="1610"/>
    <cellStyle name="常规 2 4 2 4 4" xfId="1611"/>
    <cellStyle name="常规 2 3 4 3 2 3" xfId="1612"/>
    <cellStyle name="常规 2 4 2 4 5" xfId="1613"/>
    <cellStyle name="常规 2 3 4 3 3" xfId="1614"/>
    <cellStyle name="常规 2 4 9" xfId="1615"/>
    <cellStyle name="常规 2 3 4 3 4" xfId="1616"/>
    <cellStyle name="常规 2 3 4 3 5" xfId="1617"/>
    <cellStyle name="常规 2 3 4 3 6" xfId="1618"/>
    <cellStyle name="常规 2 3 4 4" xfId="1619"/>
    <cellStyle name="常规 2 3 6 2 2 2 4" xfId="1620"/>
    <cellStyle name="常规 2 3 4 4 2" xfId="1621"/>
    <cellStyle name="常规 2 5 8" xfId="1622"/>
    <cellStyle name="常规 2 3 4 4 2 2" xfId="1623"/>
    <cellStyle name="常规 2 4 3 4 4" xfId="1624"/>
    <cellStyle name="常规 2 3 4 4 2 3" xfId="1625"/>
    <cellStyle name="常规 2 4 3 4 5" xfId="1626"/>
    <cellStyle name="常规 2 3 4 4 3" xfId="1627"/>
    <cellStyle name="常规 2 5 9" xfId="1628"/>
    <cellStyle name="常规 2 3 4 5" xfId="1629"/>
    <cellStyle name="常规 2 3 5 2 3" xfId="1630"/>
    <cellStyle name="常规 2 3 5 2 4" xfId="1631"/>
    <cellStyle name="常规 2 3 5 2 5" xfId="1632"/>
    <cellStyle name="常规 2 3 5 2 6" xfId="1633"/>
    <cellStyle name="常规 2 3 5 3 2" xfId="1634"/>
    <cellStyle name="常规 2 3 5 3 3" xfId="1635"/>
    <cellStyle name="常规 2 3 5 3 4" xfId="1636"/>
    <cellStyle name="常规 2 3 5 4" xfId="1637"/>
    <cellStyle name="常规 2 3 5 4 2" xfId="1638"/>
    <cellStyle name="常规 2 3 5 4 3" xfId="1639"/>
    <cellStyle name="常规 2 3 5 5" xfId="1640"/>
    <cellStyle name="常规 2 3 5 5 2" xfId="1641"/>
    <cellStyle name="常规 2 3 6 2 2" xfId="1642"/>
    <cellStyle name="常规 2 3 6 2 3" xfId="1643"/>
    <cellStyle name="常规 2 3 6 2 4" xfId="1644"/>
    <cellStyle name="常规 2 3 6 2 5" xfId="1645"/>
    <cellStyle name="常规 2 3 6 2 6" xfId="1646"/>
    <cellStyle name="常规 2 3 6 3 2" xfId="1647"/>
    <cellStyle name="常规 2 3 6 3 2 2" xfId="1648"/>
    <cellStyle name="常规 2 3 6 3 2 2 3" xfId="1649"/>
    <cellStyle name="常规 2 3 6 3 2 2 4" xfId="1650"/>
    <cellStyle name="常规 2 3 6 3 2 3" xfId="1651"/>
    <cellStyle name="常规 2 3 6 3 3" xfId="1652"/>
    <cellStyle name="常规 2 3 6 3 3 4" xfId="1653"/>
    <cellStyle name="常规 2 3 6 3 4" xfId="1654"/>
    <cellStyle name="常规 2 3 6 3 5" xfId="1655"/>
    <cellStyle name="常规 2 3 6 3 6" xfId="1656"/>
    <cellStyle name="常规 2 3 6 4 2 4" xfId="1657"/>
    <cellStyle name="常规 2 3 6 4 4" xfId="1658"/>
    <cellStyle name="常规 2 3 6 4 5" xfId="1659"/>
    <cellStyle name="常规 2 3 6 5" xfId="1660"/>
    <cellStyle name="常规 2 3 7 2 2" xfId="1661"/>
    <cellStyle name="常规 2 3 7 2 2 4" xfId="1662"/>
    <cellStyle name="常规 2 3 7 2 3" xfId="1663"/>
    <cellStyle name="常规 2 3 7 2 4" xfId="1664"/>
    <cellStyle name="常规 2 3 7 2 5" xfId="1665"/>
    <cellStyle name="常规 2 3 7 3" xfId="1666"/>
    <cellStyle name="常规 2 3 7 3 2" xfId="1667"/>
    <cellStyle name="常规 2 3 7 3 3" xfId="1668"/>
    <cellStyle name="常规 2 3 7 3 4" xfId="1669"/>
    <cellStyle name="常规 2 3 7 4" xfId="1670"/>
    <cellStyle name="常规 2 3 7 5" xfId="1671"/>
    <cellStyle name="常规 2 3 7 6" xfId="1672"/>
    <cellStyle name="常规 2 4" xfId="1673"/>
    <cellStyle name="常规 2 4 2 2 2 3" xfId="1674"/>
    <cellStyle name="常规 2 4 2 2 2 4" xfId="1675"/>
    <cellStyle name="常规 2 4 2 2 2 5" xfId="1676"/>
    <cellStyle name="常规 2 4 2 2 2 6" xfId="1677"/>
    <cellStyle name="常规 2 4 2 2 3 2" xfId="1678"/>
    <cellStyle name="常规 2 4 2 2 3 3" xfId="1679"/>
    <cellStyle name="常规 2 4 2 2 3 4" xfId="1680"/>
    <cellStyle name="常规 2 4 2 2 3 5" xfId="1681"/>
    <cellStyle name="常规 2 5 3 2 2 2 2" xfId="1682"/>
    <cellStyle name="常规 2 4 2 2 4 2" xfId="1683"/>
    <cellStyle name="常规 2 4 2 2 4 3" xfId="1684"/>
    <cellStyle name="常规 2 4 2 2 4 4" xfId="1685"/>
    <cellStyle name="常规 2 4 2 2 5" xfId="1686"/>
    <cellStyle name="常规 2 4 6 3" xfId="1687"/>
    <cellStyle name="常规 2 4 2 3 2" xfId="1688"/>
    <cellStyle name="常规 2 4 2 3 2 2" xfId="1689"/>
    <cellStyle name="常规 2 4 2 3 2 3" xfId="1690"/>
    <cellStyle name="常规 2 4 2 3 2 4" xfId="1691"/>
    <cellStyle name="常规 2 4 2 3 2 5" xfId="1692"/>
    <cellStyle name="常规 2 4 2 3 3" xfId="1693"/>
    <cellStyle name="常规 2 4 2 3 3 2" xfId="1694"/>
    <cellStyle name="常规 2 4 2 3 3 3" xfId="1695"/>
    <cellStyle name="常规 2 4 2 3 3 4" xfId="1696"/>
    <cellStyle name="常规 2 4 2 3 4" xfId="1697"/>
    <cellStyle name="常规 2 4 2 3 5" xfId="1698"/>
    <cellStyle name="常规 2 4 2 4 2" xfId="1699"/>
    <cellStyle name="常规 2 4 2 4 2 2" xfId="1700"/>
    <cellStyle name="常规 2 4 2 4 2 3" xfId="1701"/>
    <cellStyle name="常规 2 4 2 4 2 4" xfId="1702"/>
    <cellStyle name="常规 2 4 2 4 3" xfId="1703"/>
    <cellStyle name="常规 2 4 2 5 2" xfId="1704"/>
    <cellStyle name="常规 2 4 2 6" xfId="1705"/>
    <cellStyle name="常规 2 4 2 7" xfId="1706"/>
    <cellStyle name="常规 2 4 2 8" xfId="1707"/>
    <cellStyle name="常规 2 4 3 2 2 2" xfId="1708"/>
    <cellStyle name="常规 2 4 3 2 2 2 2" xfId="1709"/>
    <cellStyle name="常规 2 4 3 2 3 3" xfId="1710"/>
    <cellStyle name="常规 2 4 3 2 2 2 3" xfId="1711"/>
    <cellStyle name="常规 2 4 3 2 3 4" xfId="1712"/>
    <cellStyle name="常规 2 4 3 2 2 2 4" xfId="1713"/>
    <cellStyle name="常规 2 5 3 3 2 2 2" xfId="1714"/>
    <cellStyle name="常规 2 4 3 2 2 3" xfId="1715"/>
    <cellStyle name="常规 2 4 3 2 3" xfId="1716"/>
    <cellStyle name="常规 2 4 3 2 3 2" xfId="1717"/>
    <cellStyle name="常规 2 4 3 2 4" xfId="1718"/>
    <cellStyle name="常规 2 5 6 2" xfId="1719"/>
    <cellStyle name="常规 2 4 3 2 5" xfId="1720"/>
    <cellStyle name="常规 2 5 6 3" xfId="1721"/>
    <cellStyle name="常规 2 4 3 3 2" xfId="1722"/>
    <cellStyle name="常规 2 4 3 3 3" xfId="1723"/>
    <cellStyle name="常规 2 4 3 3 3 2" xfId="1724"/>
    <cellStyle name="常规 2 4 3 3 3 3" xfId="1725"/>
    <cellStyle name="常规 2 4 3 3 3 4" xfId="1726"/>
    <cellStyle name="常规 2 4 3 3 4" xfId="1727"/>
    <cellStyle name="常规 2 4 3 3 5" xfId="1728"/>
    <cellStyle name="常规 2 4 3 4 2" xfId="1729"/>
    <cellStyle name="常规 2 4 3 4 2 2" xfId="1730"/>
    <cellStyle name="常规 2 4 3 4 2 3" xfId="1731"/>
    <cellStyle name="常规 2 4 3 4 2 4" xfId="1732"/>
    <cellStyle name="常规 2 4 3 4 3" xfId="1733"/>
    <cellStyle name="常规 2 4 4 2" xfId="1734"/>
    <cellStyle name="常规 2 4 4 2 2" xfId="1735"/>
    <cellStyle name="常规 2 4 4 2 2 2" xfId="1736"/>
    <cellStyle name="常规 2 4 4 2 2 3" xfId="1737"/>
    <cellStyle name="常规 2 4 4 2 2 4" xfId="1738"/>
    <cellStyle name="常规 2 4 4 2 3" xfId="1739"/>
    <cellStyle name="常规 2 4 4 2 4" xfId="1740"/>
    <cellStyle name="常规 2 4 4 2 5" xfId="1741"/>
    <cellStyle name="常规 2 4 4 3" xfId="1742"/>
    <cellStyle name="常规 2 4 4 3 2" xfId="1743"/>
    <cellStyle name="常规 2 4 4 3 3" xfId="1744"/>
    <cellStyle name="常规 2 4 4 3 4" xfId="1745"/>
    <cellStyle name="常规 2 4 4 4" xfId="1746"/>
    <cellStyle name="常规 2 4 5 2" xfId="1747"/>
    <cellStyle name="常规 2 4 5 2 3" xfId="1748"/>
    <cellStyle name="常规 2 4 5 2 4" xfId="1749"/>
    <cellStyle name="常规 2 4 5 3" xfId="1750"/>
    <cellStyle name="常规 2 5" xfId="1751"/>
    <cellStyle name="常规 2 5 2 2 2 2" xfId="1752"/>
    <cellStyle name="常规 2 5 2 2 2 2 2 2" xfId="1753"/>
    <cellStyle name="常规 2 5 2 2 2 2 2 3" xfId="1754"/>
    <cellStyle name="常规 2 5 2 2 2 2 2 4" xfId="1755"/>
    <cellStyle name="常规 2 5 2 2 2 2 4" xfId="1756"/>
    <cellStyle name="常规 2 5 2 2 2 2 5" xfId="1757"/>
    <cellStyle name="常规 2 5 2 2 2 3" xfId="1758"/>
    <cellStyle name="常规 2 5 2 2 2 3 3" xfId="1759"/>
    <cellStyle name="常规 2 5 2 2 3" xfId="1760"/>
    <cellStyle name="常规 2 5 2 2 3 2" xfId="1761"/>
    <cellStyle name="常规 2 5 2 2 3 2 4" xfId="1762"/>
    <cellStyle name="常规 2 5 2 2 3 3" xfId="1763"/>
    <cellStyle name="常规 2 5 2 2 3 4" xfId="1764"/>
    <cellStyle name="常规 2 5 2 2 3 5" xfId="1765"/>
    <cellStyle name="常规 2 5 2 2 4" xfId="1766"/>
    <cellStyle name="常规 2 5 2 2 4 2" xfId="1767"/>
    <cellStyle name="常规 2 5 2 2 4 3" xfId="1768"/>
    <cellStyle name="常规 2 5 2 2 4 4" xfId="1769"/>
    <cellStyle name="常规 2 5 2 2 5" xfId="1770"/>
    <cellStyle name="常规 2 5 2 3 2" xfId="1771"/>
    <cellStyle name="常规 2 5 2 3 2 2" xfId="1772"/>
    <cellStyle name="常规 2 5 2 3 2 2 4" xfId="1773"/>
    <cellStyle name="常规 2 5 2 3 2 3" xfId="1774"/>
    <cellStyle name="常规 2 5 2 3 2 4" xfId="1775"/>
    <cellStyle name="常规 2 5 2 4 2" xfId="1776"/>
    <cellStyle name="常规 2 5 2 4 2 2" xfId="1777"/>
    <cellStyle name="常规 2 5 2 4 2 3" xfId="1778"/>
    <cellStyle name="常规 2 5 2 4 2 4" xfId="1779"/>
    <cellStyle name="常规 2 5 2 5" xfId="1780"/>
    <cellStyle name="常规 2 6 2 2 2" xfId="1781"/>
    <cellStyle name="常规 2 5 2 6" xfId="1782"/>
    <cellStyle name="常规 2 6 2 2 3" xfId="1783"/>
    <cellStyle name="常规 2 5 2 7" xfId="1784"/>
    <cellStyle name="常规 2 6 2 2 4" xfId="1785"/>
    <cellStyle name="常规 2 5 2 8" xfId="1786"/>
    <cellStyle name="常规 2 6 2 2 5" xfId="1787"/>
    <cellStyle name="常规 2 5 3 2" xfId="1788"/>
    <cellStyle name="常规 2 5 3 2 2" xfId="1789"/>
    <cellStyle name="常规 2 5 3 2 2 2" xfId="1790"/>
    <cellStyle name="常规 2 5 3 2 2 2 3" xfId="1791"/>
    <cellStyle name="常规 2 5 3 2 2 2 4" xfId="1792"/>
    <cellStyle name="常规 2 5 3 2 2 3" xfId="1793"/>
    <cellStyle name="常规 2 5 3 2 3" xfId="1794"/>
    <cellStyle name="常规 2 5 3 2 3 4" xfId="1795"/>
    <cellStyle name="常规 2 5 3 2 4" xfId="1796"/>
    <cellStyle name="常规 2 5 3 2 5" xfId="1797"/>
    <cellStyle name="常规 2 5 3 3" xfId="1798"/>
    <cellStyle name="常规 2 5 3 3 2" xfId="1799"/>
    <cellStyle name="常规 2 5 3 3 2 2 3" xfId="1800"/>
    <cellStyle name="常规 2 5 3 3 2 2 4" xfId="1801"/>
    <cellStyle name="常规 2 5 3 4" xfId="1802"/>
    <cellStyle name="常规 2 5 3 4 2" xfId="1803"/>
    <cellStyle name="常规 2 5 3 4 2 2" xfId="1804"/>
    <cellStyle name="常规 2 5 3 5" xfId="1805"/>
    <cellStyle name="常规 2 6 2 3 2" xfId="1806"/>
    <cellStyle name="常规 2 5 4 2" xfId="1807"/>
    <cellStyle name="常规 2 5 4 2 2" xfId="1808"/>
    <cellStyle name="常规 2 5 4 2 2 2" xfId="1809"/>
    <cellStyle name="常规 2 5 4 2 2 3" xfId="1810"/>
    <cellStyle name="常规 2 5 4 2 2 4" xfId="1811"/>
    <cellStyle name="常规 2 5 4 2 3" xfId="1812"/>
    <cellStyle name="常规 2 5 4 2 4" xfId="1813"/>
    <cellStyle name="常规 2 5 4 2 5" xfId="1814"/>
    <cellStyle name="常规 2 5 4 3" xfId="1815"/>
    <cellStyle name="常规 2 5 4 3 2" xfId="1816"/>
    <cellStyle name="常规 2 5 4 4" xfId="1817"/>
    <cellStyle name="常规 2 5 4 5" xfId="1818"/>
    <cellStyle name="常规 2 5 4 6" xfId="1819"/>
    <cellStyle name="常规 2 5 5 2" xfId="1820"/>
    <cellStyle name="常规 2 5 5 2 2" xfId="1821"/>
    <cellStyle name="常规 2 5 5 2 3" xfId="1822"/>
    <cellStyle name="常规 2 5 5 2 4" xfId="1823"/>
    <cellStyle name="常规 2 5 5 3" xfId="1824"/>
    <cellStyle name="常规 2 5 6" xfId="1825"/>
    <cellStyle name="常规 2 5 7" xfId="1826"/>
    <cellStyle name="常规 2 6" xfId="1827"/>
    <cellStyle name="常规 2 6 2 4" xfId="1828"/>
    <cellStyle name="常规 2 6 2 5" xfId="1829"/>
    <cellStyle name="常规 2 6 3 2 2" xfId="1830"/>
    <cellStyle name="常规 2 6 2 6" xfId="1831"/>
    <cellStyle name="常规 2 6 3 2 3" xfId="1832"/>
    <cellStyle name="常规 2 6 3 2" xfId="1833"/>
    <cellStyle name="常规 2 6 3 3" xfId="1834"/>
    <cellStyle name="常规 2 6 3 3 2" xfId="1835"/>
    <cellStyle name="常规 2 6 3 5" xfId="1836"/>
    <cellStyle name="常规 2 6 3 4" xfId="1837"/>
    <cellStyle name="常规 2 6 4 2" xfId="1838"/>
    <cellStyle name="常规 2 6 4 2 2" xfId="1839"/>
    <cellStyle name="常规 2 7 2 5" xfId="1840"/>
    <cellStyle name="常规 2 6 4 2 3" xfId="1841"/>
    <cellStyle name="常规 2 7 2 6" xfId="1842"/>
    <cellStyle name="常规 2 6 4 2 4" xfId="1843"/>
    <cellStyle name="常规 2 6 4 3" xfId="1844"/>
    <cellStyle name="常规 2 6 4 4" xfId="1845"/>
    <cellStyle name="常规 2 6 4 5" xfId="1846"/>
    <cellStyle name="常规 2 6 5" xfId="1847"/>
    <cellStyle name="常规 2 6 5 2" xfId="1848"/>
    <cellStyle name="常规 2 6 5 3" xfId="1849"/>
    <cellStyle name="常规 2 6 6" xfId="1850"/>
    <cellStyle name="常规 2 6 7" xfId="1851"/>
    <cellStyle name="常规 2 7" xfId="1852"/>
    <cellStyle name="常规 2 7 2 2 2" xfId="1853"/>
    <cellStyle name="常规 2 7 2 2 3" xfId="1854"/>
    <cellStyle name="常规 2 7 2 2 4" xfId="1855"/>
    <cellStyle name="常规 2 7 2 2 5" xfId="1856"/>
    <cellStyle name="常规 2 7 2 3 2" xfId="1857"/>
    <cellStyle name="常规 2 7 2 4" xfId="1858"/>
    <cellStyle name="常规 2 7 3 2" xfId="1859"/>
    <cellStyle name="常规 2 7 3 2 2" xfId="1860"/>
    <cellStyle name="常规 2 7 3 2 3" xfId="1861"/>
    <cellStyle name="常规 2 7 3 3" xfId="1862"/>
    <cellStyle name="常规 2 7 3 4" xfId="1863"/>
    <cellStyle name="常规 2 7 3 5" xfId="1864"/>
    <cellStyle name="常规 2 7 4" xfId="1865"/>
    <cellStyle name="常规 2 7 4 2" xfId="1866"/>
    <cellStyle name="常规 2 7 4 2 4" xfId="1867"/>
    <cellStyle name="常规 2 7 4 3" xfId="1868"/>
    <cellStyle name="常规 2 7 4 4" xfId="1869"/>
    <cellStyle name="常规 2 7 4 5" xfId="1870"/>
    <cellStyle name="常规 2 7 5" xfId="1871"/>
    <cellStyle name="常规 2 7 5 2" xfId="1872"/>
    <cellStyle name="常规 2 7 5 3" xfId="1873"/>
    <cellStyle name="常规 2 7 6" xfId="1874"/>
    <cellStyle name="常规 2 7 7" xfId="1875"/>
    <cellStyle name="常规 2 8 2 2" xfId="1876"/>
    <cellStyle name="常规 2 8 2 2 2" xfId="1877"/>
    <cellStyle name="常规 2 8 2 2 3" xfId="1878"/>
    <cellStyle name="常规 2 8 2 2 4" xfId="1879"/>
    <cellStyle name="常规 2 8 2 3" xfId="1880"/>
    <cellStyle name="常规 2 8 2 4" xfId="1881"/>
    <cellStyle name="常规 2 8 2 5" xfId="1882"/>
    <cellStyle name="常规 2 8 3 2" xfId="1883"/>
    <cellStyle name="常规 2 8 3 3" xfId="1884"/>
    <cellStyle name="常规 2 8 3 4" xfId="1885"/>
    <cellStyle name="常规 2 8 5" xfId="1886"/>
    <cellStyle name="常规 2 8 6" xfId="1887"/>
    <cellStyle name="常规 2 9 2" xfId="1888"/>
    <cellStyle name="常规 2 9 2 2" xfId="1889"/>
    <cellStyle name="常规 2 9 2 3" xfId="1890"/>
    <cellStyle name="常规 2 9 3" xfId="1891"/>
    <cellStyle name="常规 2 9 4" xfId="1892"/>
    <cellStyle name="常规 2 9 5" xfId="1893"/>
    <cellStyle name="常规 3" xfId="1894"/>
    <cellStyle name="常规 4" xfId="1895"/>
    <cellStyle name="常规 5" xfId="1896"/>
    <cellStyle name="常规 8" xfId="1897"/>
    <cellStyle name="常规 9" xfId="1898"/>
    <cellStyle name="常规_昌泰支表" xfId="18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tabSelected="1" zoomScaleSheetLayoutView="100" workbookViewId="0" topLeftCell="A1">
      <selection activeCell="E4" sqref="E4"/>
    </sheetView>
  </sheetViews>
  <sheetFormatPr defaultColWidth="9.140625" defaultRowHeight="12.75"/>
  <cols>
    <col min="1" max="1" width="5.57421875" style="81" customWidth="1"/>
    <col min="2" max="2" width="20.57421875" style="81" customWidth="1"/>
    <col min="3" max="3" width="28.7109375" style="81" customWidth="1"/>
    <col min="4" max="4" width="33.7109375" style="81" customWidth="1"/>
    <col min="5" max="5" width="35.00390625" style="81" customWidth="1"/>
    <col min="6" max="6" width="9.140625" style="81" customWidth="1"/>
    <col min="7" max="7" width="9.57421875" style="81" bestFit="1" customWidth="1"/>
    <col min="8" max="16384" width="9.140625" style="81" customWidth="1"/>
  </cols>
  <sheetData>
    <row r="1" spans="1:5" s="81" customFormat="1" ht="49.5" customHeight="1">
      <c r="A1" s="85" t="s">
        <v>0</v>
      </c>
      <c r="B1" s="85"/>
      <c r="C1" s="85"/>
      <c r="D1" s="85"/>
      <c r="E1" s="85"/>
    </row>
    <row r="2" spans="1:5" s="82" customFormat="1" ht="27.75" customHeight="1">
      <c r="A2" s="86" t="s">
        <v>1</v>
      </c>
      <c r="B2" s="86"/>
      <c r="C2" s="86"/>
      <c r="D2" s="86"/>
      <c r="E2" s="86"/>
    </row>
    <row r="3" spans="1:5" s="83" customFormat="1" ht="45" customHeight="1">
      <c r="A3" s="87" t="s">
        <v>2</v>
      </c>
      <c r="B3" s="88" t="s">
        <v>3</v>
      </c>
      <c r="C3" s="88" t="s">
        <v>4</v>
      </c>
      <c r="D3" s="88" t="s">
        <v>5</v>
      </c>
      <c r="E3" s="88" t="s">
        <v>6</v>
      </c>
    </row>
    <row r="4" spans="1:5" s="84" customFormat="1" ht="45" customHeight="1">
      <c r="A4" s="89">
        <v>1</v>
      </c>
      <c r="B4" s="90">
        <v>100</v>
      </c>
      <c r="C4" s="91" t="s">
        <v>7</v>
      </c>
      <c r="D4" s="90">
        <f>'限价'!H4</f>
        <v>92294</v>
      </c>
      <c r="E4" s="92">
        <f>'限价'!J4</f>
        <v>92294</v>
      </c>
    </row>
    <row r="5" spans="1:5" s="84" customFormat="1" ht="45" customHeight="1">
      <c r="A5" s="89">
        <v>2</v>
      </c>
      <c r="B5" s="90">
        <v>200</v>
      </c>
      <c r="C5" s="91" t="s">
        <v>8</v>
      </c>
      <c r="D5" s="93">
        <f>'限价'!H13</f>
        <v>740264</v>
      </c>
      <c r="E5" s="92">
        <f>'限价'!J13</f>
        <v>740264</v>
      </c>
    </row>
    <row r="6" spans="1:5" s="84" customFormat="1" ht="45" customHeight="1">
      <c r="A6" s="89">
        <v>3</v>
      </c>
      <c r="B6" s="90">
        <v>300</v>
      </c>
      <c r="C6" s="91" t="s">
        <v>9</v>
      </c>
      <c r="D6" s="93">
        <f>'限价'!H71</f>
        <v>70861</v>
      </c>
      <c r="E6" s="92">
        <f>'限价'!J71</f>
        <v>70861</v>
      </c>
    </row>
    <row r="7" spans="1:5" s="84" customFormat="1" ht="45" customHeight="1">
      <c r="A7" s="89">
        <v>4</v>
      </c>
      <c r="B7" s="90">
        <v>400</v>
      </c>
      <c r="C7" s="91" t="s">
        <v>10</v>
      </c>
      <c r="D7" s="93">
        <f>'限价'!H94</f>
        <v>674926</v>
      </c>
      <c r="E7" s="92">
        <f>'限价'!J94</f>
        <v>674926</v>
      </c>
    </row>
    <row r="8" spans="1:5" s="84" customFormat="1" ht="45" customHeight="1">
      <c r="A8" s="89">
        <v>5</v>
      </c>
      <c r="B8" s="90">
        <v>600</v>
      </c>
      <c r="C8" s="91" t="s">
        <v>11</v>
      </c>
      <c r="D8" s="90">
        <f>'限价'!H139</f>
        <v>229835</v>
      </c>
      <c r="E8" s="92">
        <f>'限价'!J139</f>
        <v>229835</v>
      </c>
    </row>
    <row r="9" spans="1:5" s="84" customFormat="1" ht="45" customHeight="1">
      <c r="A9" s="89">
        <v>6</v>
      </c>
      <c r="B9" s="90">
        <v>700</v>
      </c>
      <c r="C9" s="91" t="s">
        <v>12</v>
      </c>
      <c r="D9" s="90">
        <f>'限价'!H166</f>
        <v>45936</v>
      </c>
      <c r="E9" s="92">
        <f>'限价'!J166</f>
        <v>45936</v>
      </c>
    </row>
    <row r="10" spans="1:5" s="84" customFormat="1" ht="45" customHeight="1">
      <c r="A10" s="89">
        <v>7</v>
      </c>
      <c r="B10" s="90">
        <v>800</v>
      </c>
      <c r="C10" s="91" t="s">
        <v>13</v>
      </c>
      <c r="D10" s="90">
        <f>'限价'!H180</f>
        <v>273</v>
      </c>
      <c r="E10" s="92">
        <f>'限价'!J180</f>
        <v>273</v>
      </c>
    </row>
    <row r="11" spans="1:5" s="84" customFormat="1" ht="42" customHeight="1">
      <c r="A11" s="94">
        <v>8</v>
      </c>
      <c r="B11" s="95" t="s">
        <v>14</v>
      </c>
      <c r="C11" s="96"/>
      <c r="D11" s="97">
        <f>SUM(D4:D10)</f>
        <v>1854389</v>
      </c>
      <c r="E11" s="98">
        <f>'限价'!J195</f>
        <v>1854389</v>
      </c>
    </row>
  </sheetData>
  <sheetProtection password="E54C" sheet="1" objects="1"/>
  <mergeCells count="3">
    <mergeCell ref="A1:E1"/>
    <mergeCell ref="A2:E2"/>
    <mergeCell ref="B11:C11"/>
  </mergeCells>
  <printOptions horizontalCentered="1"/>
  <pageMargins left="0.7513888888888889" right="0.7513888888888889" top="0.6298611111111111" bottom="1"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428"/>
  <sheetViews>
    <sheetView zoomScaleSheetLayoutView="100" workbookViewId="0" topLeftCell="A179">
      <selection activeCell="J195" sqref="J195"/>
    </sheetView>
  </sheetViews>
  <sheetFormatPr defaultColWidth="9.140625" defaultRowHeight="12.75"/>
  <cols>
    <col min="1" max="1" width="10.8515625" style="1" customWidth="1"/>
    <col min="2" max="2" width="17.7109375" style="7" customWidth="1"/>
    <col min="3" max="3" width="6.140625" style="1" customWidth="1"/>
    <col min="4" max="4" width="30.140625" style="4" customWidth="1"/>
    <col min="5" max="5" width="32.00390625" style="4" customWidth="1"/>
    <col min="6" max="6" width="8.00390625" style="8" customWidth="1"/>
    <col min="7" max="7" width="9.8515625" style="8" customWidth="1"/>
    <col min="8" max="8" width="12.140625" style="9" customWidth="1"/>
    <col min="9" max="9" width="12.8515625" style="9" customWidth="1"/>
    <col min="10" max="10" width="15.140625" style="9" customWidth="1"/>
    <col min="11" max="11" width="13.57421875" style="10" customWidth="1"/>
    <col min="12" max="12" width="9.140625" style="1" customWidth="1"/>
    <col min="13" max="13" width="9.140625" style="1" hidden="1" customWidth="1"/>
    <col min="14" max="16384" width="9.140625" style="1" customWidth="1"/>
  </cols>
  <sheetData>
    <row r="1" spans="1:11" s="1" customFormat="1" ht="45.75" customHeight="1">
      <c r="A1" s="11" t="s">
        <v>15</v>
      </c>
      <c r="B1" s="11"/>
      <c r="C1" s="11"/>
      <c r="D1" s="12"/>
      <c r="E1" s="12"/>
      <c r="F1" s="11"/>
      <c r="G1" s="11"/>
      <c r="H1" s="13"/>
      <c r="I1" s="13"/>
      <c r="J1" s="13"/>
      <c r="K1" s="49"/>
    </row>
    <row r="2" spans="1:11" s="2" customFormat="1" ht="28.5" customHeight="1">
      <c r="A2" s="14" t="s">
        <v>16</v>
      </c>
      <c r="B2" s="15" t="s">
        <v>17</v>
      </c>
      <c r="C2" s="16"/>
      <c r="D2" s="15"/>
      <c r="E2" s="15"/>
      <c r="F2" s="8"/>
      <c r="K2" s="10"/>
    </row>
    <row r="3" spans="1:11" s="1" customFormat="1" ht="30" customHeight="1">
      <c r="A3" s="17" t="s">
        <v>18</v>
      </c>
      <c r="B3" s="18" t="s">
        <v>19</v>
      </c>
      <c r="C3" s="18" t="s">
        <v>20</v>
      </c>
      <c r="D3" s="18" t="s">
        <v>21</v>
      </c>
      <c r="E3" s="19" t="s">
        <v>22</v>
      </c>
      <c r="F3" s="20" t="s">
        <v>23</v>
      </c>
      <c r="G3" s="21" t="s">
        <v>24</v>
      </c>
      <c r="H3" s="22" t="s">
        <v>25</v>
      </c>
      <c r="I3" s="21" t="s">
        <v>26</v>
      </c>
      <c r="J3" s="22" t="s">
        <v>27</v>
      </c>
      <c r="K3" s="50" t="s">
        <v>28</v>
      </c>
    </row>
    <row r="4" spans="1:11" s="3" customFormat="1" ht="34.5" customHeight="1">
      <c r="A4" s="23"/>
      <c r="B4" s="24" t="s">
        <v>29</v>
      </c>
      <c r="C4" s="25"/>
      <c r="D4" s="26"/>
      <c r="E4" s="26"/>
      <c r="F4" s="24"/>
      <c r="G4" s="27"/>
      <c r="H4" s="28">
        <f>SUM(H5:H12)</f>
        <v>92294</v>
      </c>
      <c r="I4" s="28"/>
      <c r="J4" s="28">
        <f>SUM(J6:J12)</f>
        <v>92294</v>
      </c>
      <c r="K4" s="50"/>
    </row>
    <row r="5" spans="1:11" s="1" customFormat="1" ht="27" customHeight="1">
      <c r="A5" s="29" t="s">
        <v>30</v>
      </c>
      <c r="B5" s="30" t="s">
        <v>31</v>
      </c>
      <c r="C5" s="31"/>
      <c r="D5" s="32"/>
      <c r="E5" s="32"/>
      <c r="F5" s="30"/>
      <c r="G5" s="33"/>
      <c r="H5" s="34"/>
      <c r="I5" s="34"/>
      <c r="J5" s="34"/>
      <c r="K5" s="51"/>
    </row>
    <row r="6" spans="1:11" s="1" customFormat="1" ht="75" customHeight="1">
      <c r="A6" s="29" t="s">
        <v>32</v>
      </c>
      <c r="B6" s="30" t="s">
        <v>33</v>
      </c>
      <c r="C6" s="30" t="s">
        <v>34</v>
      </c>
      <c r="D6" s="32" t="s">
        <v>35</v>
      </c>
      <c r="E6" s="32" t="s">
        <v>36</v>
      </c>
      <c r="F6" s="30">
        <v>1</v>
      </c>
      <c r="G6" s="34">
        <v>3000</v>
      </c>
      <c r="H6" s="34">
        <f aca="true" t="shared" si="0" ref="H6:H12">ROUND(G6*F6,0)</f>
        <v>3000</v>
      </c>
      <c r="I6" s="34">
        <v>3000</v>
      </c>
      <c r="J6" s="34">
        <v>3000</v>
      </c>
      <c r="K6" s="51"/>
    </row>
    <row r="7" spans="1:11" s="1" customFormat="1" ht="34.5" customHeight="1">
      <c r="A7" s="29">
        <v>102</v>
      </c>
      <c r="B7" s="30" t="s">
        <v>37</v>
      </c>
      <c r="C7" s="31"/>
      <c r="D7" s="32"/>
      <c r="E7" s="32"/>
      <c r="F7" s="30"/>
      <c r="G7" s="34"/>
      <c r="H7" s="34"/>
      <c r="I7" s="34"/>
      <c r="J7" s="34"/>
      <c r="K7" s="51"/>
    </row>
    <row r="8" spans="1:11" s="1" customFormat="1" ht="36.75" customHeight="1">
      <c r="A8" s="29" t="s">
        <v>38</v>
      </c>
      <c r="B8" s="30" t="s">
        <v>39</v>
      </c>
      <c r="C8" s="30" t="s">
        <v>34</v>
      </c>
      <c r="D8" s="35" t="s">
        <v>40</v>
      </c>
      <c r="E8" s="32" t="s">
        <v>41</v>
      </c>
      <c r="F8" s="30">
        <v>1</v>
      </c>
      <c r="G8" s="34">
        <f>ROUND(H194*2.5%,0)</f>
        <v>44052</v>
      </c>
      <c r="H8" s="34">
        <f t="shared" si="0"/>
        <v>44052</v>
      </c>
      <c r="I8" s="34"/>
      <c r="J8" s="34">
        <f>J194*0.025</f>
        <v>44052</v>
      </c>
      <c r="K8" s="52" t="s">
        <v>42</v>
      </c>
    </row>
    <row r="9" spans="1:11" s="1" customFormat="1" ht="34.5" customHeight="1">
      <c r="A9" s="29">
        <v>103</v>
      </c>
      <c r="B9" s="30" t="s">
        <v>43</v>
      </c>
      <c r="C9" s="31"/>
      <c r="D9" s="32"/>
      <c r="E9" s="32"/>
      <c r="F9" s="30"/>
      <c r="G9" s="34"/>
      <c r="H9" s="34"/>
      <c r="I9" s="34"/>
      <c r="J9" s="34"/>
      <c r="K9" s="51"/>
    </row>
    <row r="10" spans="1:11" s="1" customFormat="1" ht="58.5" customHeight="1">
      <c r="A10" s="29" t="s">
        <v>44</v>
      </c>
      <c r="B10" s="30" t="s">
        <v>43</v>
      </c>
      <c r="C10" s="30" t="s">
        <v>34</v>
      </c>
      <c r="D10" s="32" t="s">
        <v>45</v>
      </c>
      <c r="E10" s="32" t="s">
        <v>46</v>
      </c>
      <c r="F10" s="30">
        <v>1</v>
      </c>
      <c r="G10" s="34">
        <v>10000</v>
      </c>
      <c r="H10" s="34">
        <f t="shared" si="0"/>
        <v>10000</v>
      </c>
      <c r="I10" s="34">
        <v>10000</v>
      </c>
      <c r="J10" s="34">
        <v>10000</v>
      </c>
      <c r="K10" s="52"/>
    </row>
    <row r="11" spans="1:11" s="1" customFormat="1" ht="48" customHeight="1">
      <c r="A11" s="29">
        <v>104</v>
      </c>
      <c r="B11" s="30" t="s">
        <v>47</v>
      </c>
      <c r="C11" s="31"/>
      <c r="D11" s="32"/>
      <c r="E11" s="32"/>
      <c r="F11" s="30"/>
      <c r="G11" s="33"/>
      <c r="H11" s="34"/>
      <c r="I11" s="34"/>
      <c r="J11" s="34"/>
      <c r="K11" s="51"/>
    </row>
    <row r="12" spans="1:11" s="1" customFormat="1" ht="48" customHeight="1">
      <c r="A12" s="29" t="s">
        <v>48</v>
      </c>
      <c r="B12" s="30" t="s">
        <v>47</v>
      </c>
      <c r="C12" s="30" t="s">
        <v>34</v>
      </c>
      <c r="D12" s="32" t="s">
        <v>40</v>
      </c>
      <c r="E12" s="32" t="s">
        <v>49</v>
      </c>
      <c r="F12" s="30">
        <v>1</v>
      </c>
      <c r="G12" s="34">
        <f>ROUND(H194*2%,0)</f>
        <v>35242</v>
      </c>
      <c r="H12" s="34">
        <f t="shared" si="0"/>
        <v>35242</v>
      </c>
      <c r="I12" s="34"/>
      <c r="J12" s="34">
        <f>J194*0.02</f>
        <v>35242</v>
      </c>
      <c r="K12" s="52" t="s">
        <v>50</v>
      </c>
    </row>
    <row r="13" spans="1:11" s="3" customFormat="1" ht="34.5" customHeight="1">
      <c r="A13" s="23"/>
      <c r="B13" s="24" t="s">
        <v>51</v>
      </c>
      <c r="C13" s="25"/>
      <c r="D13" s="26"/>
      <c r="E13" s="26"/>
      <c r="F13" s="24"/>
      <c r="G13" s="27"/>
      <c r="H13" s="28">
        <f>SUM(H14:H70)</f>
        <v>740264</v>
      </c>
      <c r="I13" s="28"/>
      <c r="J13" s="28">
        <f>SUM(J14:J70)</f>
        <v>740264</v>
      </c>
      <c r="K13" s="50"/>
    </row>
    <row r="14" spans="1:13" s="1" customFormat="1" ht="36">
      <c r="A14" s="36" t="s">
        <v>52</v>
      </c>
      <c r="B14" s="37" t="s">
        <v>53</v>
      </c>
      <c r="C14" s="38" t="s">
        <v>54</v>
      </c>
      <c r="D14" s="39" t="s">
        <v>55</v>
      </c>
      <c r="E14" s="40" t="s">
        <v>56</v>
      </c>
      <c r="F14" s="41">
        <f>(127.5-14.41)*2</f>
        <v>226.18</v>
      </c>
      <c r="G14" s="42">
        <v>1000</v>
      </c>
      <c r="H14" s="43">
        <f>ROUND(F14*G14,2)</f>
        <v>226180</v>
      </c>
      <c r="I14" s="43">
        <f>J14/F14</f>
        <v>1000</v>
      </c>
      <c r="J14" s="43">
        <f>J196*M14/M196</f>
        <v>226180</v>
      </c>
      <c r="K14" s="53"/>
      <c r="M14" s="42">
        <f>F14*G14</f>
        <v>226180</v>
      </c>
    </row>
    <row r="15" spans="1:13" s="1" customFormat="1" ht="34.5" customHeight="1">
      <c r="A15" s="29">
        <v>202</v>
      </c>
      <c r="B15" s="30" t="s">
        <v>57</v>
      </c>
      <c r="C15" s="31"/>
      <c r="D15" s="32"/>
      <c r="E15" s="32"/>
      <c r="F15" s="30"/>
      <c r="G15" s="33"/>
      <c r="H15" s="34"/>
      <c r="I15" s="43"/>
      <c r="J15" s="43"/>
      <c r="K15" s="51"/>
      <c r="M15" s="42">
        <f aca="true" t="shared" si="1" ref="M15:M46">F15*G15</f>
        <v>0</v>
      </c>
    </row>
    <row r="16" spans="1:13" s="1" customFormat="1" ht="34.5" customHeight="1">
      <c r="A16" s="29" t="s">
        <v>58</v>
      </c>
      <c r="B16" s="30" t="s">
        <v>59</v>
      </c>
      <c r="C16" s="31"/>
      <c r="D16" s="32"/>
      <c r="E16" s="32"/>
      <c r="F16" s="30"/>
      <c r="G16" s="33"/>
      <c r="H16" s="34"/>
      <c r="I16" s="43"/>
      <c r="J16" s="43"/>
      <c r="K16" s="51"/>
      <c r="M16" s="42">
        <f t="shared" si="1"/>
        <v>0</v>
      </c>
    </row>
    <row r="17" spans="1:13" s="1" customFormat="1" ht="45" customHeight="1">
      <c r="A17" s="36" t="s">
        <v>60</v>
      </c>
      <c r="B17" s="44" t="s">
        <v>61</v>
      </c>
      <c r="C17" s="36" t="s">
        <v>62</v>
      </c>
      <c r="D17" s="45" t="s">
        <v>63</v>
      </c>
      <c r="E17" s="45" t="s">
        <v>64</v>
      </c>
      <c r="F17" s="44">
        <v>1</v>
      </c>
      <c r="G17" s="46">
        <v>50</v>
      </c>
      <c r="H17" s="34">
        <f aca="true" t="shared" si="2" ref="H17:H70">ROUND(G17*F17,0)</f>
        <v>50</v>
      </c>
      <c r="I17" s="43">
        <f aca="true" t="shared" si="3" ref="I15:I46">J17/F17</f>
        <v>50</v>
      </c>
      <c r="J17" s="43">
        <f aca="true" t="shared" si="4" ref="J15:J46">J199*M17/M199</f>
        <v>50</v>
      </c>
      <c r="K17" s="51"/>
      <c r="M17" s="42">
        <f t="shared" si="1"/>
        <v>50</v>
      </c>
    </row>
    <row r="18" spans="1:13" s="1" customFormat="1" ht="45" customHeight="1">
      <c r="A18" s="36" t="s">
        <v>65</v>
      </c>
      <c r="B18" s="44" t="s">
        <v>66</v>
      </c>
      <c r="C18" s="36" t="s">
        <v>62</v>
      </c>
      <c r="D18" s="45" t="s">
        <v>63</v>
      </c>
      <c r="E18" s="45" t="s">
        <v>64</v>
      </c>
      <c r="F18" s="44">
        <v>500</v>
      </c>
      <c r="G18" s="46">
        <v>32</v>
      </c>
      <c r="H18" s="34">
        <f t="shared" si="2"/>
        <v>16000</v>
      </c>
      <c r="I18" s="43">
        <f t="shared" si="3"/>
        <v>32</v>
      </c>
      <c r="J18" s="43">
        <f t="shared" si="4"/>
        <v>16000</v>
      </c>
      <c r="K18" s="53"/>
      <c r="M18" s="42">
        <f t="shared" si="1"/>
        <v>16000</v>
      </c>
    </row>
    <row r="19" spans="1:13" s="1" customFormat="1" ht="24.75" customHeight="1">
      <c r="A19" s="29" t="s">
        <v>67</v>
      </c>
      <c r="B19" s="30" t="s">
        <v>68</v>
      </c>
      <c r="C19" s="31"/>
      <c r="D19" s="32"/>
      <c r="E19" s="32"/>
      <c r="F19" s="30"/>
      <c r="G19" s="33"/>
      <c r="H19" s="34"/>
      <c r="I19" s="43"/>
      <c r="J19" s="43"/>
      <c r="K19" s="51"/>
      <c r="M19" s="42">
        <f t="shared" si="1"/>
        <v>0</v>
      </c>
    </row>
    <row r="20" spans="1:13" s="1" customFormat="1" ht="34.5" customHeight="1">
      <c r="A20" s="29" t="s">
        <v>69</v>
      </c>
      <c r="B20" s="30" t="s">
        <v>70</v>
      </c>
      <c r="C20" s="31" t="s">
        <v>71</v>
      </c>
      <c r="D20" s="32" t="s">
        <v>72</v>
      </c>
      <c r="E20" s="32" t="s">
        <v>73</v>
      </c>
      <c r="F20" s="30">
        <v>1</v>
      </c>
      <c r="G20" s="33">
        <v>3</v>
      </c>
      <c r="H20" s="34">
        <f t="shared" si="2"/>
        <v>3</v>
      </c>
      <c r="I20" s="43">
        <f t="shared" si="3"/>
        <v>3</v>
      </c>
      <c r="J20" s="43">
        <f t="shared" si="4"/>
        <v>3</v>
      </c>
      <c r="K20" s="51"/>
      <c r="M20" s="42">
        <f t="shared" si="1"/>
        <v>3</v>
      </c>
    </row>
    <row r="21" spans="1:13" s="1" customFormat="1" ht="25.5" customHeight="1">
      <c r="A21" s="29">
        <v>203</v>
      </c>
      <c r="B21" s="30" t="s">
        <v>74</v>
      </c>
      <c r="C21" s="31"/>
      <c r="D21" s="32"/>
      <c r="E21" s="32"/>
      <c r="F21" s="30"/>
      <c r="G21" s="33"/>
      <c r="H21" s="34"/>
      <c r="I21" s="43"/>
      <c r="J21" s="43"/>
      <c r="K21" s="51"/>
      <c r="M21" s="42">
        <f t="shared" si="1"/>
        <v>0</v>
      </c>
    </row>
    <row r="22" spans="1:13" s="1" customFormat="1" ht="25.5" customHeight="1">
      <c r="A22" s="29" t="s">
        <v>75</v>
      </c>
      <c r="B22" s="30" t="s">
        <v>76</v>
      </c>
      <c r="C22" s="31"/>
      <c r="D22" s="32"/>
      <c r="E22" s="32"/>
      <c r="F22" s="30"/>
      <c r="G22" s="33"/>
      <c r="H22" s="34"/>
      <c r="I22" s="43"/>
      <c r="J22" s="43"/>
      <c r="K22" s="51"/>
      <c r="M22" s="42">
        <f t="shared" si="1"/>
        <v>0</v>
      </c>
    </row>
    <row r="23" spans="1:13" s="1" customFormat="1" ht="57" customHeight="1">
      <c r="A23" s="36" t="s">
        <v>77</v>
      </c>
      <c r="B23" s="44" t="s">
        <v>78</v>
      </c>
      <c r="C23" s="36" t="s">
        <v>62</v>
      </c>
      <c r="D23" s="45" t="s">
        <v>79</v>
      </c>
      <c r="E23" s="45" t="s">
        <v>80</v>
      </c>
      <c r="F23" s="44">
        <v>1</v>
      </c>
      <c r="G23" s="46">
        <v>150</v>
      </c>
      <c r="H23" s="34">
        <f t="shared" si="2"/>
        <v>150</v>
      </c>
      <c r="I23" s="43">
        <f t="shared" si="3"/>
        <v>150</v>
      </c>
      <c r="J23" s="43">
        <f t="shared" si="4"/>
        <v>150</v>
      </c>
      <c r="K23" s="51"/>
      <c r="M23" s="42">
        <f t="shared" si="1"/>
        <v>150</v>
      </c>
    </row>
    <row r="24" spans="1:13" s="1" customFormat="1" ht="78" customHeight="1">
      <c r="A24" s="36" t="s">
        <v>81</v>
      </c>
      <c r="B24" s="44" t="s">
        <v>82</v>
      </c>
      <c r="C24" s="36" t="s">
        <v>62</v>
      </c>
      <c r="D24" s="45" t="s">
        <v>83</v>
      </c>
      <c r="E24" s="45" t="s">
        <v>84</v>
      </c>
      <c r="F24" s="44">
        <v>1</v>
      </c>
      <c r="G24" s="46">
        <v>18</v>
      </c>
      <c r="H24" s="34">
        <f t="shared" si="2"/>
        <v>18</v>
      </c>
      <c r="I24" s="43">
        <f t="shared" si="3"/>
        <v>18</v>
      </c>
      <c r="J24" s="43">
        <f t="shared" si="4"/>
        <v>18</v>
      </c>
      <c r="K24" s="53"/>
      <c r="M24" s="42">
        <f t="shared" si="1"/>
        <v>18</v>
      </c>
    </row>
    <row r="25" spans="1:13" s="1" customFormat="1" ht="57.75" customHeight="1">
      <c r="A25" s="36" t="s">
        <v>85</v>
      </c>
      <c r="B25" s="44" t="s">
        <v>86</v>
      </c>
      <c r="C25" s="36" t="s">
        <v>62</v>
      </c>
      <c r="D25" s="45" t="s">
        <v>87</v>
      </c>
      <c r="E25" s="45" t="s">
        <v>88</v>
      </c>
      <c r="F25" s="44">
        <v>500</v>
      </c>
      <c r="G25" s="46">
        <v>13</v>
      </c>
      <c r="H25" s="34">
        <f t="shared" si="2"/>
        <v>6500</v>
      </c>
      <c r="I25" s="43">
        <f t="shared" si="3"/>
        <v>13</v>
      </c>
      <c r="J25" s="43">
        <f t="shared" si="4"/>
        <v>6500</v>
      </c>
      <c r="K25" s="51"/>
      <c r="M25" s="42">
        <f t="shared" si="1"/>
        <v>6500</v>
      </c>
    </row>
    <row r="26" spans="1:13" s="4" customFormat="1" ht="56.25">
      <c r="A26" s="47" t="s">
        <v>89</v>
      </c>
      <c r="B26" s="45" t="s">
        <v>90</v>
      </c>
      <c r="C26" s="47" t="s">
        <v>71</v>
      </c>
      <c r="D26" s="45" t="s">
        <v>91</v>
      </c>
      <c r="E26" s="45" t="s">
        <v>92</v>
      </c>
      <c r="F26" s="44">
        <v>1</v>
      </c>
      <c r="G26" s="46">
        <v>3</v>
      </c>
      <c r="H26" s="34">
        <f t="shared" si="2"/>
        <v>3</v>
      </c>
      <c r="I26" s="43">
        <f t="shared" si="3"/>
        <v>3</v>
      </c>
      <c r="J26" s="43">
        <f t="shared" si="4"/>
        <v>3</v>
      </c>
      <c r="K26" s="54"/>
      <c r="M26" s="42">
        <f t="shared" si="1"/>
        <v>3</v>
      </c>
    </row>
    <row r="27" spans="1:13" s="1" customFormat="1" ht="34.5" customHeight="1">
      <c r="A27" s="29" t="s">
        <v>93</v>
      </c>
      <c r="B27" s="30" t="s">
        <v>94</v>
      </c>
      <c r="C27" s="31" t="s">
        <v>95</v>
      </c>
      <c r="D27" s="32" t="s">
        <v>96</v>
      </c>
      <c r="E27" s="32" t="s">
        <v>97</v>
      </c>
      <c r="F27" s="30">
        <v>1</v>
      </c>
      <c r="G27" s="33">
        <v>60</v>
      </c>
      <c r="H27" s="34">
        <f t="shared" si="2"/>
        <v>60</v>
      </c>
      <c r="I27" s="43">
        <f t="shared" si="3"/>
        <v>60</v>
      </c>
      <c r="J27" s="43">
        <f t="shared" si="4"/>
        <v>60</v>
      </c>
      <c r="K27" s="51"/>
      <c r="M27" s="42">
        <f t="shared" si="1"/>
        <v>60</v>
      </c>
    </row>
    <row r="28" spans="1:13" s="1" customFormat="1" ht="24" customHeight="1">
      <c r="A28" s="29" t="s">
        <v>98</v>
      </c>
      <c r="B28" s="30" t="s">
        <v>99</v>
      </c>
      <c r="C28" s="31"/>
      <c r="D28" s="32"/>
      <c r="E28" s="32"/>
      <c r="F28" s="30"/>
      <c r="G28" s="33"/>
      <c r="H28" s="34"/>
      <c r="I28" s="43"/>
      <c r="J28" s="43"/>
      <c r="K28" s="51"/>
      <c r="M28" s="42">
        <f t="shared" si="1"/>
        <v>0</v>
      </c>
    </row>
    <row r="29" spans="1:13" s="1" customFormat="1" ht="24" customHeight="1">
      <c r="A29" s="29" t="s">
        <v>100</v>
      </c>
      <c r="B29" s="30" t="s">
        <v>101</v>
      </c>
      <c r="C29" s="31"/>
      <c r="D29" s="32"/>
      <c r="E29" s="32"/>
      <c r="F29" s="30"/>
      <c r="G29" s="33"/>
      <c r="H29" s="34"/>
      <c r="I29" s="43"/>
      <c r="J29" s="43"/>
      <c r="K29" s="51"/>
      <c r="M29" s="42">
        <f t="shared" si="1"/>
        <v>0</v>
      </c>
    </row>
    <row r="30" spans="1:13" s="1" customFormat="1" ht="33.75">
      <c r="A30" s="36" t="s">
        <v>102</v>
      </c>
      <c r="B30" s="44" t="s">
        <v>103</v>
      </c>
      <c r="C30" s="36" t="s">
        <v>104</v>
      </c>
      <c r="D30" s="45" t="s">
        <v>105</v>
      </c>
      <c r="E30" s="45" t="s">
        <v>106</v>
      </c>
      <c r="F30" s="44">
        <v>1</v>
      </c>
      <c r="G30" s="46">
        <v>65</v>
      </c>
      <c r="H30" s="34">
        <f t="shared" si="2"/>
        <v>65</v>
      </c>
      <c r="I30" s="43">
        <f t="shared" si="3"/>
        <v>65</v>
      </c>
      <c r="J30" s="43">
        <f t="shared" si="4"/>
        <v>65</v>
      </c>
      <c r="K30" s="51"/>
      <c r="M30" s="42">
        <f t="shared" si="1"/>
        <v>65</v>
      </c>
    </row>
    <row r="31" spans="1:13" s="5" customFormat="1" ht="33.75">
      <c r="A31" s="36" t="s">
        <v>107</v>
      </c>
      <c r="B31" s="44" t="s">
        <v>108</v>
      </c>
      <c r="C31" s="36" t="s">
        <v>104</v>
      </c>
      <c r="D31" s="45" t="s">
        <v>105</v>
      </c>
      <c r="E31" s="45" t="s">
        <v>106</v>
      </c>
      <c r="F31" s="44">
        <v>1</v>
      </c>
      <c r="G31" s="46">
        <v>88</v>
      </c>
      <c r="H31" s="34">
        <f t="shared" si="2"/>
        <v>88</v>
      </c>
      <c r="I31" s="43">
        <f t="shared" si="3"/>
        <v>88</v>
      </c>
      <c r="J31" s="43">
        <f t="shared" si="4"/>
        <v>88</v>
      </c>
      <c r="K31" s="51"/>
      <c r="M31" s="42">
        <f t="shared" si="1"/>
        <v>88</v>
      </c>
    </row>
    <row r="32" spans="1:13" s="5" customFormat="1" ht="45">
      <c r="A32" s="36" t="s">
        <v>109</v>
      </c>
      <c r="B32" s="44" t="s">
        <v>110</v>
      </c>
      <c r="C32" s="36" t="s">
        <v>111</v>
      </c>
      <c r="D32" s="45" t="s">
        <v>112</v>
      </c>
      <c r="E32" s="45" t="s">
        <v>113</v>
      </c>
      <c r="F32" s="44">
        <v>1</v>
      </c>
      <c r="G32" s="46">
        <v>775</v>
      </c>
      <c r="H32" s="34">
        <f t="shared" si="2"/>
        <v>775</v>
      </c>
      <c r="I32" s="43">
        <f t="shared" si="3"/>
        <v>775</v>
      </c>
      <c r="J32" s="43">
        <f t="shared" si="4"/>
        <v>775</v>
      </c>
      <c r="K32" s="51"/>
      <c r="M32" s="42">
        <f t="shared" si="1"/>
        <v>775</v>
      </c>
    </row>
    <row r="33" spans="1:13" s="1" customFormat="1" ht="34.5" customHeight="1">
      <c r="A33" s="29">
        <v>204</v>
      </c>
      <c r="B33" s="30" t="s">
        <v>114</v>
      </c>
      <c r="C33" s="31"/>
      <c r="D33" s="32"/>
      <c r="E33" s="32"/>
      <c r="F33" s="30"/>
      <c r="G33" s="33"/>
      <c r="H33" s="34"/>
      <c r="I33" s="43"/>
      <c r="J33" s="43"/>
      <c r="K33" s="51"/>
      <c r="M33" s="42">
        <f t="shared" si="1"/>
        <v>0</v>
      </c>
    </row>
    <row r="34" spans="1:13" s="1" customFormat="1" ht="34.5" customHeight="1">
      <c r="A34" s="29" t="s">
        <v>115</v>
      </c>
      <c r="B34" s="30" t="s">
        <v>116</v>
      </c>
      <c r="C34" s="31"/>
      <c r="D34" s="32"/>
      <c r="E34" s="32"/>
      <c r="F34" s="30"/>
      <c r="G34" s="33"/>
      <c r="H34" s="34"/>
      <c r="I34" s="43"/>
      <c r="J34" s="43"/>
      <c r="K34" s="51"/>
      <c r="M34" s="42">
        <f t="shared" si="1"/>
        <v>0</v>
      </c>
    </row>
    <row r="35" spans="1:13" s="5" customFormat="1" ht="67.5">
      <c r="A35" s="36" t="s">
        <v>117</v>
      </c>
      <c r="B35" s="44" t="s">
        <v>118</v>
      </c>
      <c r="C35" s="36" t="s">
        <v>62</v>
      </c>
      <c r="D35" s="45" t="s">
        <v>119</v>
      </c>
      <c r="E35" s="45" t="s">
        <v>120</v>
      </c>
      <c r="F35" s="44">
        <v>1</v>
      </c>
      <c r="G35" s="46">
        <v>500</v>
      </c>
      <c r="H35" s="34">
        <f t="shared" si="2"/>
        <v>500</v>
      </c>
      <c r="I35" s="43">
        <f t="shared" si="3"/>
        <v>500</v>
      </c>
      <c r="J35" s="43">
        <f t="shared" si="4"/>
        <v>500</v>
      </c>
      <c r="K35" s="51"/>
      <c r="M35" s="42">
        <f t="shared" si="1"/>
        <v>500</v>
      </c>
    </row>
    <row r="36" spans="1:13" s="5" customFormat="1" ht="45">
      <c r="A36" s="36" t="s">
        <v>121</v>
      </c>
      <c r="B36" s="44" t="s">
        <v>122</v>
      </c>
      <c r="C36" s="36" t="s">
        <v>62</v>
      </c>
      <c r="D36" s="45" t="s">
        <v>123</v>
      </c>
      <c r="E36" s="45" t="s">
        <v>124</v>
      </c>
      <c r="F36" s="44">
        <v>500</v>
      </c>
      <c r="G36" s="46">
        <v>280</v>
      </c>
      <c r="H36" s="34">
        <f t="shared" si="2"/>
        <v>140000</v>
      </c>
      <c r="I36" s="43">
        <f t="shared" si="3"/>
        <v>280</v>
      </c>
      <c r="J36" s="43">
        <f t="shared" si="4"/>
        <v>140000</v>
      </c>
      <c r="K36" s="51"/>
      <c r="M36" s="42">
        <f t="shared" si="1"/>
        <v>140000</v>
      </c>
    </row>
    <row r="37" spans="1:13" s="1" customFormat="1" ht="34.5" customHeight="1">
      <c r="A37" s="29" t="s">
        <v>125</v>
      </c>
      <c r="B37" s="30" t="s">
        <v>126</v>
      </c>
      <c r="C37" s="31"/>
      <c r="D37" s="32"/>
      <c r="E37" s="32"/>
      <c r="F37" s="30"/>
      <c r="G37" s="33"/>
      <c r="H37" s="34"/>
      <c r="I37" s="43"/>
      <c r="J37" s="43"/>
      <c r="K37" s="51"/>
      <c r="M37" s="42">
        <f t="shared" si="1"/>
        <v>0</v>
      </c>
    </row>
    <row r="38" spans="1:13" s="5" customFormat="1" ht="56.25">
      <c r="A38" s="36" t="s">
        <v>127</v>
      </c>
      <c r="B38" s="44" t="s">
        <v>128</v>
      </c>
      <c r="C38" s="36" t="s">
        <v>62</v>
      </c>
      <c r="D38" s="45" t="s">
        <v>129</v>
      </c>
      <c r="E38" s="45" t="s">
        <v>130</v>
      </c>
      <c r="F38" s="44">
        <v>1</v>
      </c>
      <c r="G38" s="46">
        <v>950</v>
      </c>
      <c r="H38" s="34">
        <f t="shared" si="2"/>
        <v>950</v>
      </c>
      <c r="I38" s="43">
        <f t="shared" si="3"/>
        <v>950</v>
      </c>
      <c r="J38" s="43">
        <f t="shared" si="4"/>
        <v>950</v>
      </c>
      <c r="K38" s="51"/>
      <c r="M38" s="42">
        <f t="shared" si="1"/>
        <v>950</v>
      </c>
    </row>
    <row r="39" spans="1:13" s="5" customFormat="1" ht="45">
      <c r="A39" s="36" t="s">
        <v>131</v>
      </c>
      <c r="B39" s="44" t="s">
        <v>132</v>
      </c>
      <c r="C39" s="36" t="s">
        <v>133</v>
      </c>
      <c r="D39" s="45" t="s">
        <v>134</v>
      </c>
      <c r="E39" s="45" t="s">
        <v>135</v>
      </c>
      <c r="F39" s="44">
        <v>1</v>
      </c>
      <c r="G39" s="46">
        <v>400</v>
      </c>
      <c r="H39" s="34">
        <f t="shared" si="2"/>
        <v>400</v>
      </c>
      <c r="I39" s="43">
        <f t="shared" si="3"/>
        <v>400</v>
      </c>
      <c r="J39" s="43">
        <f t="shared" si="4"/>
        <v>400</v>
      </c>
      <c r="K39" s="51"/>
      <c r="M39" s="42">
        <f t="shared" si="1"/>
        <v>400</v>
      </c>
    </row>
    <row r="40" spans="1:13" s="1" customFormat="1" ht="34.5" customHeight="1">
      <c r="A40" s="29" t="s">
        <v>136</v>
      </c>
      <c r="B40" s="30" t="s">
        <v>137</v>
      </c>
      <c r="C40" s="31"/>
      <c r="D40" s="32"/>
      <c r="E40" s="32"/>
      <c r="F40" s="30"/>
      <c r="G40" s="33"/>
      <c r="H40" s="34"/>
      <c r="I40" s="43"/>
      <c r="J40" s="43"/>
      <c r="K40" s="51"/>
      <c r="M40" s="42">
        <f t="shared" si="1"/>
        <v>0</v>
      </c>
    </row>
    <row r="41" spans="1:13" s="5" customFormat="1" ht="56.25">
      <c r="A41" s="36" t="s">
        <v>138</v>
      </c>
      <c r="B41" s="44" t="s">
        <v>139</v>
      </c>
      <c r="C41" s="36" t="s">
        <v>62</v>
      </c>
      <c r="D41" s="45" t="s">
        <v>129</v>
      </c>
      <c r="E41" s="45" t="s">
        <v>140</v>
      </c>
      <c r="F41" s="44">
        <v>1</v>
      </c>
      <c r="G41" s="46">
        <v>700</v>
      </c>
      <c r="H41" s="34">
        <f t="shared" si="2"/>
        <v>700</v>
      </c>
      <c r="I41" s="43">
        <f t="shared" si="3"/>
        <v>700</v>
      </c>
      <c r="J41" s="43">
        <f t="shared" si="4"/>
        <v>700</v>
      </c>
      <c r="K41" s="51"/>
      <c r="M41" s="42">
        <f t="shared" si="1"/>
        <v>700</v>
      </c>
    </row>
    <row r="42" spans="1:13" s="5" customFormat="1" ht="56.25">
      <c r="A42" s="36" t="s">
        <v>141</v>
      </c>
      <c r="B42" s="44" t="s">
        <v>142</v>
      </c>
      <c r="C42" s="36" t="s">
        <v>62</v>
      </c>
      <c r="D42" s="45" t="s">
        <v>129</v>
      </c>
      <c r="E42" s="45" t="s">
        <v>140</v>
      </c>
      <c r="F42" s="44">
        <v>50</v>
      </c>
      <c r="G42" s="46">
        <v>760</v>
      </c>
      <c r="H42" s="34">
        <f t="shared" si="2"/>
        <v>38000</v>
      </c>
      <c r="I42" s="43">
        <f t="shared" si="3"/>
        <v>760</v>
      </c>
      <c r="J42" s="43">
        <f t="shared" si="4"/>
        <v>38000</v>
      </c>
      <c r="K42" s="51"/>
      <c r="M42" s="42">
        <f t="shared" si="1"/>
        <v>38000</v>
      </c>
    </row>
    <row r="43" spans="1:13" s="1" customFormat="1" ht="34.5" customHeight="1">
      <c r="A43" s="29" t="s">
        <v>143</v>
      </c>
      <c r="B43" s="30" t="s">
        <v>144</v>
      </c>
      <c r="C43" s="31"/>
      <c r="D43" s="32"/>
      <c r="E43" s="32"/>
      <c r="F43" s="30"/>
      <c r="G43" s="33"/>
      <c r="H43" s="34"/>
      <c r="I43" s="43"/>
      <c r="J43" s="43"/>
      <c r="K43" s="51"/>
      <c r="M43" s="42">
        <f t="shared" si="1"/>
        <v>0</v>
      </c>
    </row>
    <row r="44" spans="1:13" s="5" customFormat="1" ht="56.25">
      <c r="A44" s="36" t="s">
        <v>145</v>
      </c>
      <c r="B44" s="44" t="s">
        <v>144</v>
      </c>
      <c r="C44" s="36" t="s">
        <v>62</v>
      </c>
      <c r="D44" s="45" t="s">
        <v>146</v>
      </c>
      <c r="E44" s="45" t="s">
        <v>147</v>
      </c>
      <c r="F44" s="44">
        <v>1</v>
      </c>
      <c r="G44" s="46">
        <v>600</v>
      </c>
      <c r="H44" s="34">
        <f t="shared" si="2"/>
        <v>600</v>
      </c>
      <c r="I44" s="43">
        <f t="shared" si="3"/>
        <v>600</v>
      </c>
      <c r="J44" s="43">
        <f t="shared" si="4"/>
        <v>600</v>
      </c>
      <c r="K44" s="51"/>
      <c r="M44" s="42">
        <f t="shared" si="1"/>
        <v>600</v>
      </c>
    </row>
    <row r="45" spans="1:13" s="1" customFormat="1" ht="27" customHeight="1">
      <c r="A45" s="29" t="s">
        <v>148</v>
      </c>
      <c r="B45" s="30" t="s">
        <v>149</v>
      </c>
      <c r="C45" s="31"/>
      <c r="D45" s="32"/>
      <c r="E45" s="32"/>
      <c r="F45" s="30"/>
      <c r="G45" s="33"/>
      <c r="H45" s="34"/>
      <c r="I45" s="43"/>
      <c r="J45" s="43"/>
      <c r="K45" s="51"/>
      <c r="M45" s="42">
        <f t="shared" si="1"/>
        <v>0</v>
      </c>
    </row>
    <row r="46" spans="1:13" s="1" customFormat="1" ht="34.5" customHeight="1">
      <c r="A46" s="29" t="s">
        <v>150</v>
      </c>
      <c r="B46" s="30" t="s">
        <v>151</v>
      </c>
      <c r="C46" s="31" t="s">
        <v>104</v>
      </c>
      <c r="D46" s="32" t="s">
        <v>152</v>
      </c>
      <c r="E46" s="32" t="s">
        <v>153</v>
      </c>
      <c r="F46" s="30">
        <v>10000</v>
      </c>
      <c r="G46" s="33">
        <v>5.5</v>
      </c>
      <c r="H46" s="34">
        <f t="shared" si="2"/>
        <v>55000</v>
      </c>
      <c r="I46" s="43">
        <f t="shared" si="3"/>
        <v>6</v>
      </c>
      <c r="J46" s="43">
        <f t="shared" si="4"/>
        <v>55000</v>
      </c>
      <c r="K46" s="51"/>
      <c r="M46" s="42">
        <f t="shared" si="1"/>
        <v>55000</v>
      </c>
    </row>
    <row r="47" spans="1:13" s="1" customFormat="1" ht="18.75" customHeight="1">
      <c r="A47" s="29" t="s">
        <v>154</v>
      </c>
      <c r="B47" s="30" t="s">
        <v>155</v>
      </c>
      <c r="C47" s="31"/>
      <c r="D47" s="32"/>
      <c r="E47" s="32"/>
      <c r="F47" s="30"/>
      <c r="G47" s="33"/>
      <c r="H47" s="34"/>
      <c r="I47" s="43"/>
      <c r="J47" s="43"/>
      <c r="K47" s="51"/>
      <c r="M47" s="42">
        <f aca="true" t="shared" si="5" ref="M47:M78">F47*G47</f>
        <v>0</v>
      </c>
    </row>
    <row r="48" spans="1:13" s="1" customFormat="1" ht="34.5" customHeight="1">
      <c r="A48" s="29" t="s">
        <v>156</v>
      </c>
      <c r="B48" s="30" t="s">
        <v>157</v>
      </c>
      <c r="C48" s="31" t="s">
        <v>158</v>
      </c>
      <c r="D48" s="32" t="s">
        <v>159</v>
      </c>
      <c r="E48" s="32" t="s">
        <v>160</v>
      </c>
      <c r="F48" s="30">
        <v>1</v>
      </c>
      <c r="G48" s="33">
        <v>18</v>
      </c>
      <c r="H48" s="34">
        <f t="shared" si="2"/>
        <v>18</v>
      </c>
      <c r="I48" s="43">
        <f aca="true" t="shared" si="6" ref="I47:I78">J48/F48</f>
        <v>18</v>
      </c>
      <c r="J48" s="43">
        <f aca="true" t="shared" si="7" ref="J47:J78">J230*M48/M230</f>
        <v>18</v>
      </c>
      <c r="K48" s="51"/>
      <c r="M48" s="42">
        <f t="shared" si="5"/>
        <v>18</v>
      </c>
    </row>
    <row r="49" spans="1:13" s="1" customFormat="1" ht="34.5" customHeight="1">
      <c r="A49" s="29" t="s">
        <v>161</v>
      </c>
      <c r="B49" s="30" t="s">
        <v>162</v>
      </c>
      <c r="C49" s="31" t="s">
        <v>158</v>
      </c>
      <c r="D49" s="32" t="s">
        <v>159</v>
      </c>
      <c r="E49" s="32" t="s">
        <v>160</v>
      </c>
      <c r="F49" s="30">
        <v>5000</v>
      </c>
      <c r="G49" s="33">
        <v>28</v>
      </c>
      <c r="H49" s="34">
        <f t="shared" si="2"/>
        <v>140000</v>
      </c>
      <c r="I49" s="43">
        <f t="shared" si="6"/>
        <v>28</v>
      </c>
      <c r="J49" s="43">
        <f t="shared" si="7"/>
        <v>140000</v>
      </c>
      <c r="K49" s="51"/>
      <c r="M49" s="42">
        <f t="shared" si="5"/>
        <v>140000</v>
      </c>
    </row>
    <row r="50" spans="1:13" s="1" customFormat="1" ht="21" customHeight="1">
      <c r="A50" s="29" t="s">
        <v>163</v>
      </c>
      <c r="B50" s="30" t="s">
        <v>164</v>
      </c>
      <c r="C50" s="31"/>
      <c r="D50" s="32"/>
      <c r="E50" s="32"/>
      <c r="F50" s="30"/>
      <c r="G50" s="33"/>
      <c r="H50" s="34"/>
      <c r="I50" s="43"/>
      <c r="J50" s="43"/>
      <c r="K50" s="51"/>
      <c r="M50" s="42">
        <f t="shared" si="5"/>
        <v>0</v>
      </c>
    </row>
    <row r="51" spans="1:13" s="5" customFormat="1" ht="56.25">
      <c r="A51" s="36" t="s">
        <v>165</v>
      </c>
      <c r="B51" s="44" t="s">
        <v>166</v>
      </c>
      <c r="C51" s="36" t="s">
        <v>104</v>
      </c>
      <c r="D51" s="45" t="s">
        <v>167</v>
      </c>
      <c r="E51" s="45" t="s">
        <v>168</v>
      </c>
      <c r="F51" s="44">
        <v>5000</v>
      </c>
      <c r="G51" s="46">
        <v>15</v>
      </c>
      <c r="H51" s="34">
        <f t="shared" si="2"/>
        <v>75000</v>
      </c>
      <c r="I51" s="43">
        <f t="shared" si="6"/>
        <v>15</v>
      </c>
      <c r="J51" s="43">
        <f t="shared" si="7"/>
        <v>75000</v>
      </c>
      <c r="K51" s="51"/>
      <c r="M51" s="42">
        <f t="shared" si="5"/>
        <v>75000</v>
      </c>
    </row>
    <row r="52" spans="1:13" s="5" customFormat="1" ht="56.25">
      <c r="A52" s="36" t="s">
        <v>169</v>
      </c>
      <c r="B52" s="44" t="s">
        <v>170</v>
      </c>
      <c r="C52" s="36" t="s">
        <v>104</v>
      </c>
      <c r="D52" s="45" t="s">
        <v>171</v>
      </c>
      <c r="E52" s="45" t="s">
        <v>168</v>
      </c>
      <c r="F52" s="44">
        <v>1000</v>
      </c>
      <c r="G52" s="46">
        <v>25</v>
      </c>
      <c r="H52" s="34">
        <f t="shared" si="2"/>
        <v>25000</v>
      </c>
      <c r="I52" s="43">
        <f t="shared" si="6"/>
        <v>25</v>
      </c>
      <c r="J52" s="43">
        <f t="shared" si="7"/>
        <v>25000</v>
      </c>
      <c r="K52" s="51"/>
      <c r="M52" s="42">
        <f t="shared" si="5"/>
        <v>25000</v>
      </c>
    </row>
    <row r="53" spans="1:13" s="1" customFormat="1" ht="24" customHeight="1">
      <c r="A53" s="29" t="s">
        <v>172</v>
      </c>
      <c r="B53" s="30" t="s">
        <v>173</v>
      </c>
      <c r="C53" s="31"/>
      <c r="D53" s="32"/>
      <c r="E53" s="32"/>
      <c r="F53" s="30"/>
      <c r="G53" s="33"/>
      <c r="H53" s="34"/>
      <c r="I53" s="43"/>
      <c r="J53" s="43"/>
      <c r="K53" s="51"/>
      <c r="M53" s="42">
        <f t="shared" si="5"/>
        <v>0</v>
      </c>
    </row>
    <row r="54" spans="1:13" s="6" customFormat="1" ht="33.75">
      <c r="A54" s="36" t="s">
        <v>174</v>
      </c>
      <c r="B54" s="44" t="s">
        <v>175</v>
      </c>
      <c r="C54" s="48" t="s">
        <v>62</v>
      </c>
      <c r="D54" s="45" t="s">
        <v>176</v>
      </c>
      <c r="E54" s="45" t="s">
        <v>177</v>
      </c>
      <c r="F54" s="44">
        <v>1</v>
      </c>
      <c r="G54" s="46">
        <v>1000</v>
      </c>
      <c r="H54" s="34">
        <f t="shared" si="2"/>
        <v>1000</v>
      </c>
      <c r="I54" s="43">
        <f t="shared" si="6"/>
        <v>1000</v>
      </c>
      <c r="J54" s="43">
        <f t="shared" si="7"/>
        <v>1000</v>
      </c>
      <c r="K54" s="53"/>
      <c r="M54" s="42">
        <f t="shared" si="5"/>
        <v>1000</v>
      </c>
    </row>
    <row r="55" spans="1:13" s="1" customFormat="1" ht="34.5" customHeight="1">
      <c r="A55" s="29" t="s">
        <v>178</v>
      </c>
      <c r="B55" s="30" t="s">
        <v>179</v>
      </c>
      <c r="C55" s="31" t="s">
        <v>180</v>
      </c>
      <c r="D55" s="32" t="s">
        <v>181</v>
      </c>
      <c r="E55" s="32" t="s">
        <v>182</v>
      </c>
      <c r="F55" s="30">
        <v>1</v>
      </c>
      <c r="G55" s="33">
        <v>8.5</v>
      </c>
      <c r="H55" s="34">
        <f t="shared" si="2"/>
        <v>9</v>
      </c>
      <c r="I55" s="43">
        <f t="shared" si="6"/>
        <v>9</v>
      </c>
      <c r="J55" s="43">
        <f t="shared" si="7"/>
        <v>9</v>
      </c>
      <c r="K55" s="51"/>
      <c r="M55" s="42">
        <f t="shared" si="5"/>
        <v>8.5</v>
      </c>
    </row>
    <row r="56" spans="1:13" s="1" customFormat="1" ht="24" customHeight="1">
      <c r="A56" s="29">
        <v>205</v>
      </c>
      <c r="B56" s="30" t="s">
        <v>183</v>
      </c>
      <c r="C56" s="31"/>
      <c r="D56" s="32"/>
      <c r="E56" s="32"/>
      <c r="F56" s="30"/>
      <c r="G56" s="33"/>
      <c r="H56" s="34"/>
      <c r="I56" s="43"/>
      <c r="J56" s="43"/>
      <c r="K56" s="51"/>
      <c r="M56" s="42">
        <f t="shared" si="5"/>
        <v>0</v>
      </c>
    </row>
    <row r="57" spans="1:13" s="1" customFormat="1" ht="33.75">
      <c r="A57" s="36" t="s">
        <v>184</v>
      </c>
      <c r="B57" s="44" t="s">
        <v>185</v>
      </c>
      <c r="C57" s="48" t="s">
        <v>186</v>
      </c>
      <c r="D57" s="45" t="s">
        <v>187</v>
      </c>
      <c r="E57" s="45" t="s">
        <v>188</v>
      </c>
      <c r="F57" s="44">
        <v>1</v>
      </c>
      <c r="G57" s="46">
        <v>150</v>
      </c>
      <c r="H57" s="34">
        <f t="shared" si="2"/>
        <v>150</v>
      </c>
      <c r="I57" s="43">
        <f t="shared" si="6"/>
        <v>150</v>
      </c>
      <c r="J57" s="43">
        <f t="shared" si="7"/>
        <v>150</v>
      </c>
      <c r="K57" s="51"/>
      <c r="M57" s="42">
        <f t="shared" si="5"/>
        <v>150</v>
      </c>
    </row>
    <row r="58" spans="1:13" s="1" customFormat="1" ht="33.75">
      <c r="A58" s="36" t="s">
        <v>189</v>
      </c>
      <c r="B58" s="44" t="s">
        <v>190</v>
      </c>
      <c r="C58" s="48" t="s">
        <v>186</v>
      </c>
      <c r="D58" s="45" t="s">
        <v>187</v>
      </c>
      <c r="E58" s="45" t="s">
        <v>188</v>
      </c>
      <c r="F58" s="44">
        <v>1</v>
      </c>
      <c r="G58" s="46">
        <v>200</v>
      </c>
      <c r="H58" s="34">
        <f t="shared" si="2"/>
        <v>200</v>
      </c>
      <c r="I58" s="43">
        <f t="shared" si="6"/>
        <v>200</v>
      </c>
      <c r="J58" s="43">
        <f t="shared" si="7"/>
        <v>200</v>
      </c>
      <c r="K58" s="51"/>
      <c r="M58" s="42">
        <f t="shared" si="5"/>
        <v>200</v>
      </c>
    </row>
    <row r="59" spans="1:13" s="1" customFormat="1" ht="30" customHeight="1">
      <c r="A59" s="29">
        <v>206</v>
      </c>
      <c r="B59" s="30" t="s">
        <v>191</v>
      </c>
      <c r="C59" s="31"/>
      <c r="D59" s="32"/>
      <c r="E59" s="32"/>
      <c r="F59" s="30"/>
      <c r="G59" s="33"/>
      <c r="H59" s="34"/>
      <c r="I59" s="43"/>
      <c r="J59" s="43"/>
      <c r="K59" s="51"/>
      <c r="M59" s="42">
        <f t="shared" si="5"/>
        <v>0</v>
      </c>
    </row>
    <row r="60" spans="1:13" s="1" customFormat="1" ht="48" customHeight="1">
      <c r="A60" s="36" t="s">
        <v>192</v>
      </c>
      <c r="B60" s="44" t="s">
        <v>193</v>
      </c>
      <c r="C60" s="48" t="s">
        <v>194</v>
      </c>
      <c r="D60" s="45" t="s">
        <v>195</v>
      </c>
      <c r="E60" s="45" t="s">
        <v>196</v>
      </c>
      <c r="F60" s="44">
        <v>1</v>
      </c>
      <c r="G60" s="46">
        <v>385</v>
      </c>
      <c r="H60" s="34">
        <f t="shared" si="2"/>
        <v>385</v>
      </c>
      <c r="I60" s="43">
        <f t="shared" si="6"/>
        <v>385</v>
      </c>
      <c r="J60" s="43">
        <f t="shared" si="7"/>
        <v>385</v>
      </c>
      <c r="K60" s="51"/>
      <c r="M60" s="42">
        <f t="shared" si="5"/>
        <v>385</v>
      </c>
    </row>
    <row r="61" spans="1:13" s="1" customFormat="1" ht="48" customHeight="1">
      <c r="A61" s="36" t="s">
        <v>197</v>
      </c>
      <c r="B61" s="44" t="s">
        <v>198</v>
      </c>
      <c r="C61" s="48" t="s">
        <v>194</v>
      </c>
      <c r="D61" s="45" t="s">
        <v>195</v>
      </c>
      <c r="E61" s="45" t="s">
        <v>196</v>
      </c>
      <c r="F61" s="44">
        <v>1</v>
      </c>
      <c r="G61" s="46">
        <v>700</v>
      </c>
      <c r="H61" s="34">
        <f t="shared" si="2"/>
        <v>700</v>
      </c>
      <c r="I61" s="43">
        <f t="shared" si="6"/>
        <v>700</v>
      </c>
      <c r="J61" s="43">
        <f t="shared" si="7"/>
        <v>700</v>
      </c>
      <c r="K61" s="51"/>
      <c r="M61" s="42">
        <f t="shared" si="5"/>
        <v>700</v>
      </c>
    </row>
    <row r="62" spans="1:13" s="1" customFormat="1" ht="48" customHeight="1">
      <c r="A62" s="36" t="s">
        <v>199</v>
      </c>
      <c r="B62" s="44" t="s">
        <v>200</v>
      </c>
      <c r="C62" s="48" t="s">
        <v>194</v>
      </c>
      <c r="D62" s="45" t="s">
        <v>195</v>
      </c>
      <c r="E62" s="45" t="s">
        <v>196</v>
      </c>
      <c r="F62" s="44">
        <v>1</v>
      </c>
      <c r="G62" s="46">
        <v>1180</v>
      </c>
      <c r="H62" s="34">
        <f t="shared" si="2"/>
        <v>1180</v>
      </c>
      <c r="I62" s="43">
        <f t="shared" si="6"/>
        <v>1180</v>
      </c>
      <c r="J62" s="43">
        <f t="shared" si="7"/>
        <v>1180</v>
      </c>
      <c r="K62" s="51"/>
      <c r="M62" s="42">
        <f t="shared" si="5"/>
        <v>1180</v>
      </c>
    </row>
    <row r="63" spans="1:13" s="1" customFormat="1" ht="48" customHeight="1">
      <c r="A63" s="36" t="s">
        <v>201</v>
      </c>
      <c r="B63" s="44" t="s">
        <v>202</v>
      </c>
      <c r="C63" s="48" t="s">
        <v>194</v>
      </c>
      <c r="D63" s="45" t="s">
        <v>195</v>
      </c>
      <c r="E63" s="45" t="s">
        <v>196</v>
      </c>
      <c r="F63" s="44">
        <v>1</v>
      </c>
      <c r="G63" s="46">
        <v>1700</v>
      </c>
      <c r="H63" s="34">
        <f t="shared" si="2"/>
        <v>1700</v>
      </c>
      <c r="I63" s="43">
        <f t="shared" si="6"/>
        <v>1700</v>
      </c>
      <c r="J63" s="43">
        <f t="shared" si="7"/>
        <v>1700</v>
      </c>
      <c r="K63" s="51"/>
      <c r="M63" s="42">
        <f t="shared" si="5"/>
        <v>1700</v>
      </c>
    </row>
    <row r="64" spans="1:13" s="1" customFormat="1" ht="48" customHeight="1">
      <c r="A64" s="36" t="s">
        <v>203</v>
      </c>
      <c r="B64" s="44" t="s">
        <v>204</v>
      </c>
      <c r="C64" s="48" t="s">
        <v>194</v>
      </c>
      <c r="D64" s="45" t="s">
        <v>195</v>
      </c>
      <c r="E64" s="45" t="s">
        <v>196</v>
      </c>
      <c r="F64" s="44">
        <v>1</v>
      </c>
      <c r="G64" s="46">
        <v>280</v>
      </c>
      <c r="H64" s="34">
        <f t="shared" si="2"/>
        <v>280</v>
      </c>
      <c r="I64" s="43">
        <f t="shared" si="6"/>
        <v>280</v>
      </c>
      <c r="J64" s="43">
        <f t="shared" si="7"/>
        <v>280</v>
      </c>
      <c r="K64" s="51"/>
      <c r="M64" s="42">
        <f t="shared" si="5"/>
        <v>280</v>
      </c>
    </row>
    <row r="65" spans="1:13" s="1" customFormat="1" ht="48" customHeight="1">
      <c r="A65" s="36" t="s">
        <v>205</v>
      </c>
      <c r="B65" s="44" t="s">
        <v>206</v>
      </c>
      <c r="C65" s="48" t="s">
        <v>194</v>
      </c>
      <c r="D65" s="45" t="s">
        <v>195</v>
      </c>
      <c r="E65" s="45" t="s">
        <v>196</v>
      </c>
      <c r="F65" s="44">
        <v>1</v>
      </c>
      <c r="G65" s="46">
        <v>1300</v>
      </c>
      <c r="H65" s="34">
        <f t="shared" si="2"/>
        <v>1300</v>
      </c>
      <c r="I65" s="43">
        <f t="shared" si="6"/>
        <v>1300</v>
      </c>
      <c r="J65" s="43">
        <f t="shared" si="7"/>
        <v>1300</v>
      </c>
      <c r="K65" s="67"/>
      <c r="M65" s="42">
        <f t="shared" si="5"/>
        <v>1300</v>
      </c>
    </row>
    <row r="66" spans="1:13" s="3" customFormat="1" ht="48" customHeight="1">
      <c r="A66" s="36" t="s">
        <v>207</v>
      </c>
      <c r="B66" s="44" t="s">
        <v>208</v>
      </c>
      <c r="C66" s="48" t="s">
        <v>194</v>
      </c>
      <c r="D66" s="45" t="s">
        <v>195</v>
      </c>
      <c r="E66" s="45" t="s">
        <v>196</v>
      </c>
      <c r="F66" s="44">
        <v>1</v>
      </c>
      <c r="G66" s="46">
        <v>1900</v>
      </c>
      <c r="H66" s="34">
        <f t="shared" si="2"/>
        <v>1900</v>
      </c>
      <c r="I66" s="43">
        <f t="shared" si="6"/>
        <v>1900</v>
      </c>
      <c r="J66" s="43">
        <f t="shared" si="7"/>
        <v>1900</v>
      </c>
      <c r="K66" s="50"/>
      <c r="M66" s="42">
        <f t="shared" si="5"/>
        <v>1900</v>
      </c>
    </row>
    <row r="67" spans="1:13" ht="52.5" customHeight="1">
      <c r="A67" s="36" t="s">
        <v>209</v>
      </c>
      <c r="B67" s="44" t="s">
        <v>210</v>
      </c>
      <c r="C67" s="48" t="s">
        <v>194</v>
      </c>
      <c r="D67" s="45" t="s">
        <v>195</v>
      </c>
      <c r="E67" s="45" t="s">
        <v>196</v>
      </c>
      <c r="F67" s="44">
        <v>1</v>
      </c>
      <c r="G67" s="46">
        <v>1400</v>
      </c>
      <c r="H67" s="34">
        <f t="shared" si="2"/>
        <v>1400</v>
      </c>
      <c r="I67" s="43">
        <f t="shared" si="6"/>
        <v>1400</v>
      </c>
      <c r="J67" s="43">
        <f t="shared" si="7"/>
        <v>1400</v>
      </c>
      <c r="K67" s="68"/>
      <c r="M67" s="42">
        <f t="shared" si="5"/>
        <v>1400</v>
      </c>
    </row>
    <row r="68" spans="1:13" ht="52.5" customHeight="1">
      <c r="A68" s="36" t="s">
        <v>211</v>
      </c>
      <c r="B68" s="44" t="s">
        <v>212</v>
      </c>
      <c r="C68" s="48" t="s">
        <v>194</v>
      </c>
      <c r="D68" s="45" t="s">
        <v>195</v>
      </c>
      <c r="E68" s="45" t="s">
        <v>196</v>
      </c>
      <c r="F68" s="44">
        <v>1</v>
      </c>
      <c r="G68" s="46">
        <v>900</v>
      </c>
      <c r="H68" s="34">
        <f t="shared" si="2"/>
        <v>900</v>
      </c>
      <c r="I68" s="43">
        <f t="shared" si="6"/>
        <v>900</v>
      </c>
      <c r="J68" s="43">
        <f t="shared" si="7"/>
        <v>900</v>
      </c>
      <c r="K68" s="68"/>
      <c r="M68" s="42">
        <f t="shared" si="5"/>
        <v>900</v>
      </c>
    </row>
    <row r="69" spans="1:13" ht="52.5" customHeight="1">
      <c r="A69" s="36" t="s">
        <v>213</v>
      </c>
      <c r="B69" s="44" t="s">
        <v>214</v>
      </c>
      <c r="C69" s="48" t="s">
        <v>194</v>
      </c>
      <c r="D69" s="45" t="s">
        <v>195</v>
      </c>
      <c r="E69" s="45" t="s">
        <v>196</v>
      </c>
      <c r="F69" s="44">
        <v>1</v>
      </c>
      <c r="G69" s="46">
        <v>1700</v>
      </c>
      <c r="H69" s="34">
        <f t="shared" si="2"/>
        <v>1700</v>
      </c>
      <c r="I69" s="43">
        <f t="shared" si="6"/>
        <v>1700</v>
      </c>
      <c r="J69" s="43">
        <f t="shared" si="7"/>
        <v>1700</v>
      </c>
      <c r="K69" s="68"/>
      <c r="M69" s="42">
        <f t="shared" si="5"/>
        <v>1700</v>
      </c>
    </row>
    <row r="70" spans="1:13" ht="52.5" customHeight="1">
      <c r="A70" s="36" t="s">
        <v>215</v>
      </c>
      <c r="B70" s="44" t="s">
        <v>216</v>
      </c>
      <c r="C70" s="48" t="s">
        <v>194</v>
      </c>
      <c r="D70" s="45" t="s">
        <v>195</v>
      </c>
      <c r="E70" s="45" t="s">
        <v>196</v>
      </c>
      <c r="F70" s="44">
        <v>1</v>
      </c>
      <c r="G70" s="46">
        <v>1400</v>
      </c>
      <c r="H70" s="34">
        <f t="shared" si="2"/>
        <v>1400</v>
      </c>
      <c r="I70" s="43">
        <f t="shared" si="6"/>
        <v>1400</v>
      </c>
      <c r="J70" s="43">
        <f t="shared" si="7"/>
        <v>1400</v>
      </c>
      <c r="K70" s="68"/>
      <c r="M70" s="42">
        <f t="shared" si="5"/>
        <v>1400</v>
      </c>
    </row>
    <row r="71" spans="1:13" s="3" customFormat="1" ht="34.5" customHeight="1">
      <c r="A71" s="23"/>
      <c r="B71" s="24" t="s">
        <v>217</v>
      </c>
      <c r="C71" s="25"/>
      <c r="D71" s="26"/>
      <c r="E71" s="26"/>
      <c r="F71" s="24"/>
      <c r="G71" s="27"/>
      <c r="H71" s="28">
        <f>SUM(H72:H93)</f>
        <v>70861</v>
      </c>
      <c r="I71" s="43"/>
      <c r="J71" s="69">
        <f>SUM(J74:J93)</f>
        <v>70861</v>
      </c>
      <c r="K71" s="50"/>
      <c r="M71" s="42">
        <f t="shared" si="5"/>
        <v>0</v>
      </c>
    </row>
    <row r="72" spans="1:13" s="1" customFormat="1" ht="25.5" customHeight="1">
      <c r="A72" s="29">
        <v>302</v>
      </c>
      <c r="B72" s="30" t="s">
        <v>218</v>
      </c>
      <c r="C72" s="31"/>
      <c r="D72" s="32"/>
      <c r="E72" s="32"/>
      <c r="F72" s="30"/>
      <c r="G72" s="33"/>
      <c r="H72" s="34"/>
      <c r="I72" s="43"/>
      <c r="J72" s="43"/>
      <c r="K72" s="51"/>
      <c r="M72" s="42">
        <f t="shared" si="5"/>
        <v>0</v>
      </c>
    </row>
    <row r="73" spans="1:13" s="1" customFormat="1" ht="25.5" customHeight="1">
      <c r="A73" s="29" t="s">
        <v>219</v>
      </c>
      <c r="B73" s="30" t="s">
        <v>220</v>
      </c>
      <c r="C73" s="31"/>
      <c r="D73" s="32"/>
      <c r="E73" s="32"/>
      <c r="F73" s="30"/>
      <c r="G73" s="33"/>
      <c r="H73" s="34"/>
      <c r="I73" s="43"/>
      <c r="J73" s="43"/>
      <c r="K73" s="51"/>
      <c r="M73" s="42">
        <f t="shared" si="5"/>
        <v>0</v>
      </c>
    </row>
    <row r="74" spans="1:13" s="1" customFormat="1" ht="34.5" customHeight="1">
      <c r="A74" s="29" t="s">
        <v>221</v>
      </c>
      <c r="B74" s="30" t="s">
        <v>222</v>
      </c>
      <c r="C74" s="31" t="s">
        <v>104</v>
      </c>
      <c r="D74" s="32" t="s">
        <v>223</v>
      </c>
      <c r="E74" s="32" t="s">
        <v>224</v>
      </c>
      <c r="F74" s="30">
        <v>5000</v>
      </c>
      <c r="G74" s="33">
        <v>13</v>
      </c>
      <c r="H74" s="34">
        <f aca="true" t="shared" si="8" ref="H74:H93">ROUND(G74*F74,0)</f>
        <v>65000</v>
      </c>
      <c r="I74" s="43">
        <f t="shared" si="6"/>
        <v>13</v>
      </c>
      <c r="J74" s="43">
        <f t="shared" si="7"/>
        <v>65000</v>
      </c>
      <c r="K74" s="51"/>
      <c r="M74" s="42">
        <f t="shared" si="5"/>
        <v>65000</v>
      </c>
    </row>
    <row r="75" spans="1:13" s="1" customFormat="1" ht="25.5" customHeight="1">
      <c r="A75" s="29" t="s">
        <v>225</v>
      </c>
      <c r="B75" s="30" t="s">
        <v>226</v>
      </c>
      <c r="C75" s="31"/>
      <c r="D75" s="32"/>
      <c r="E75" s="32"/>
      <c r="F75" s="30"/>
      <c r="G75" s="33"/>
      <c r="H75" s="34"/>
      <c r="I75" s="43"/>
      <c r="J75" s="43"/>
      <c r="K75" s="51"/>
      <c r="M75" s="42">
        <f t="shared" si="5"/>
        <v>0</v>
      </c>
    </row>
    <row r="76" spans="1:13" s="1" customFormat="1" ht="34.5" customHeight="1">
      <c r="A76" s="29" t="s">
        <v>227</v>
      </c>
      <c r="B76" s="30" t="s">
        <v>228</v>
      </c>
      <c r="C76" s="31" t="s">
        <v>104</v>
      </c>
      <c r="D76" s="32" t="s">
        <v>229</v>
      </c>
      <c r="E76" s="32" t="s">
        <v>230</v>
      </c>
      <c r="F76" s="30">
        <v>1</v>
      </c>
      <c r="G76" s="33">
        <v>35</v>
      </c>
      <c r="H76" s="34">
        <f t="shared" si="8"/>
        <v>35</v>
      </c>
      <c r="I76" s="43">
        <f t="shared" si="6"/>
        <v>35</v>
      </c>
      <c r="J76" s="43">
        <f t="shared" si="7"/>
        <v>35</v>
      </c>
      <c r="K76" s="51"/>
      <c r="M76" s="42">
        <f t="shared" si="5"/>
        <v>35</v>
      </c>
    </row>
    <row r="77" spans="1:13" s="1" customFormat="1" ht="34.5" customHeight="1">
      <c r="A77" s="29" t="s">
        <v>231</v>
      </c>
      <c r="B77" s="30" t="s">
        <v>232</v>
      </c>
      <c r="C77" s="31" t="s">
        <v>104</v>
      </c>
      <c r="D77" s="32" t="s">
        <v>229</v>
      </c>
      <c r="E77" s="32" t="s">
        <v>230</v>
      </c>
      <c r="F77" s="30">
        <v>1</v>
      </c>
      <c r="G77" s="33">
        <v>45</v>
      </c>
      <c r="H77" s="34">
        <f t="shared" si="8"/>
        <v>45</v>
      </c>
      <c r="I77" s="43">
        <f t="shared" si="6"/>
        <v>45</v>
      </c>
      <c r="J77" s="43">
        <f t="shared" si="7"/>
        <v>45</v>
      </c>
      <c r="K77" s="51"/>
      <c r="M77" s="42">
        <f t="shared" si="5"/>
        <v>45</v>
      </c>
    </row>
    <row r="78" spans="1:13" s="1" customFormat="1" ht="27" customHeight="1">
      <c r="A78" s="29" t="s">
        <v>233</v>
      </c>
      <c r="B78" s="30" t="s">
        <v>234</v>
      </c>
      <c r="C78" s="31"/>
      <c r="D78" s="32"/>
      <c r="E78" s="32"/>
      <c r="F78" s="30"/>
      <c r="G78" s="33"/>
      <c r="H78" s="34"/>
      <c r="I78" s="43"/>
      <c r="J78" s="43"/>
      <c r="K78" s="51"/>
      <c r="M78" s="42">
        <f t="shared" si="5"/>
        <v>0</v>
      </c>
    </row>
    <row r="79" spans="1:13" s="1" customFormat="1" ht="54" customHeight="1">
      <c r="A79" s="29" t="s">
        <v>235</v>
      </c>
      <c r="B79" s="30" t="s">
        <v>236</v>
      </c>
      <c r="C79" s="31" t="s">
        <v>133</v>
      </c>
      <c r="D79" s="32" t="s">
        <v>237</v>
      </c>
      <c r="E79" s="32" t="s">
        <v>238</v>
      </c>
      <c r="F79" s="30">
        <v>1</v>
      </c>
      <c r="G79" s="33">
        <v>3500</v>
      </c>
      <c r="H79" s="34">
        <f t="shared" si="8"/>
        <v>3500</v>
      </c>
      <c r="I79" s="43">
        <f aca="true" t="shared" si="9" ref="I79:I110">J79/F79</f>
        <v>3500</v>
      </c>
      <c r="J79" s="43">
        <f aca="true" t="shared" si="10" ref="J79:J110">J261*M79/M261</f>
        <v>3500</v>
      </c>
      <c r="K79" s="51"/>
      <c r="M79" s="42">
        <f aca="true" t="shared" si="11" ref="M79:M110">F79*G79</f>
        <v>3500</v>
      </c>
    </row>
    <row r="80" spans="1:13" s="1" customFormat="1" ht="34.5" customHeight="1">
      <c r="A80" s="29" t="s">
        <v>239</v>
      </c>
      <c r="B80" s="30" t="s">
        <v>240</v>
      </c>
      <c r="C80" s="31" t="s">
        <v>241</v>
      </c>
      <c r="D80" s="32" t="s">
        <v>242</v>
      </c>
      <c r="E80" s="32" t="s">
        <v>243</v>
      </c>
      <c r="F80" s="30">
        <v>1</v>
      </c>
      <c r="G80" s="33">
        <v>60</v>
      </c>
      <c r="H80" s="34">
        <f t="shared" si="8"/>
        <v>60</v>
      </c>
      <c r="I80" s="43">
        <f t="shared" si="9"/>
        <v>60</v>
      </c>
      <c r="J80" s="43">
        <f t="shared" si="10"/>
        <v>60</v>
      </c>
      <c r="K80" s="51"/>
      <c r="M80" s="42">
        <f t="shared" si="11"/>
        <v>60</v>
      </c>
    </row>
    <row r="81" spans="1:13" s="1" customFormat="1" ht="34.5" customHeight="1">
      <c r="A81" s="29" t="s">
        <v>244</v>
      </c>
      <c r="B81" s="30" t="s">
        <v>240</v>
      </c>
      <c r="C81" s="31" t="s">
        <v>245</v>
      </c>
      <c r="D81" s="32" t="s">
        <v>246</v>
      </c>
      <c r="E81" s="32" t="s">
        <v>243</v>
      </c>
      <c r="F81" s="30">
        <v>1</v>
      </c>
      <c r="G81" s="33">
        <v>300</v>
      </c>
      <c r="H81" s="34">
        <f t="shared" si="8"/>
        <v>300</v>
      </c>
      <c r="I81" s="43">
        <f t="shared" si="9"/>
        <v>300</v>
      </c>
      <c r="J81" s="43">
        <f t="shared" si="10"/>
        <v>300</v>
      </c>
      <c r="K81" s="51"/>
      <c r="M81" s="42">
        <f t="shared" si="11"/>
        <v>300</v>
      </c>
    </row>
    <row r="82" spans="1:13" s="1" customFormat="1" ht="21.75" customHeight="1">
      <c r="A82" s="29" t="s">
        <v>247</v>
      </c>
      <c r="B82" s="30" t="s">
        <v>248</v>
      </c>
      <c r="C82" s="31" t="s">
        <v>249</v>
      </c>
      <c r="D82" s="32"/>
      <c r="E82" s="32"/>
      <c r="F82" s="30"/>
      <c r="G82" s="33"/>
      <c r="H82" s="34"/>
      <c r="I82" s="43"/>
      <c r="J82" s="43"/>
      <c r="K82" s="51"/>
      <c r="M82" s="42">
        <f t="shared" si="11"/>
        <v>0</v>
      </c>
    </row>
    <row r="83" spans="1:13" s="1" customFormat="1" ht="34.5" customHeight="1">
      <c r="A83" s="29" t="s">
        <v>250</v>
      </c>
      <c r="B83" s="30" t="s">
        <v>251</v>
      </c>
      <c r="C83" s="31" t="s">
        <v>111</v>
      </c>
      <c r="D83" s="32" t="s">
        <v>252</v>
      </c>
      <c r="E83" s="32" t="s">
        <v>253</v>
      </c>
      <c r="F83" s="30">
        <v>1</v>
      </c>
      <c r="G83" s="33">
        <v>200</v>
      </c>
      <c r="H83" s="34">
        <f t="shared" si="8"/>
        <v>200</v>
      </c>
      <c r="I83" s="43">
        <f t="shared" si="9"/>
        <v>200</v>
      </c>
      <c r="J83" s="43">
        <f t="shared" si="10"/>
        <v>200</v>
      </c>
      <c r="K83" s="51"/>
      <c r="M83" s="42">
        <f t="shared" si="11"/>
        <v>200</v>
      </c>
    </row>
    <row r="84" spans="1:13" s="1" customFormat="1" ht="34.5" customHeight="1">
      <c r="A84" s="29" t="s">
        <v>254</v>
      </c>
      <c r="B84" s="30" t="s">
        <v>255</v>
      </c>
      <c r="C84" s="31" t="s">
        <v>104</v>
      </c>
      <c r="D84" s="32" t="s">
        <v>256</v>
      </c>
      <c r="E84" s="32" t="s">
        <v>257</v>
      </c>
      <c r="F84" s="30">
        <v>1</v>
      </c>
      <c r="G84" s="33">
        <v>25</v>
      </c>
      <c r="H84" s="34">
        <f t="shared" si="8"/>
        <v>25</v>
      </c>
      <c r="I84" s="43">
        <f t="shared" si="9"/>
        <v>25</v>
      </c>
      <c r="J84" s="43">
        <f t="shared" si="10"/>
        <v>25</v>
      </c>
      <c r="K84" s="51"/>
      <c r="M84" s="42">
        <f t="shared" si="11"/>
        <v>25</v>
      </c>
    </row>
    <row r="85" spans="1:13" s="1" customFormat="1" ht="34.5" customHeight="1">
      <c r="A85" s="29" t="s">
        <v>258</v>
      </c>
      <c r="B85" s="29" t="s">
        <v>259</v>
      </c>
      <c r="C85" s="30" t="s">
        <v>104</v>
      </c>
      <c r="D85" s="55" t="s">
        <v>256</v>
      </c>
      <c r="E85" s="32" t="s">
        <v>257</v>
      </c>
      <c r="F85" s="30">
        <v>1</v>
      </c>
      <c r="G85" s="30">
        <v>250</v>
      </c>
      <c r="H85" s="34">
        <f t="shared" si="8"/>
        <v>250</v>
      </c>
      <c r="I85" s="43">
        <f t="shared" si="9"/>
        <v>250</v>
      </c>
      <c r="J85" s="43">
        <f t="shared" si="10"/>
        <v>250</v>
      </c>
      <c r="K85" s="33"/>
      <c r="M85" s="42">
        <f t="shared" si="11"/>
        <v>250</v>
      </c>
    </row>
    <row r="86" spans="1:13" s="1" customFormat="1" ht="34.5" customHeight="1">
      <c r="A86" s="29" t="s">
        <v>260</v>
      </c>
      <c r="B86" s="30" t="s">
        <v>261</v>
      </c>
      <c r="C86" s="31" t="s">
        <v>104</v>
      </c>
      <c r="D86" s="32" t="s">
        <v>256</v>
      </c>
      <c r="E86" s="32" t="s">
        <v>257</v>
      </c>
      <c r="F86" s="30">
        <v>1</v>
      </c>
      <c r="G86" s="33">
        <v>40</v>
      </c>
      <c r="H86" s="34">
        <f t="shared" si="8"/>
        <v>40</v>
      </c>
      <c r="I86" s="43">
        <f t="shared" si="9"/>
        <v>40</v>
      </c>
      <c r="J86" s="43">
        <f t="shared" si="10"/>
        <v>40</v>
      </c>
      <c r="K86" s="51"/>
      <c r="M86" s="42">
        <f t="shared" si="11"/>
        <v>40</v>
      </c>
    </row>
    <row r="87" spans="1:13" s="1" customFormat="1" ht="27" customHeight="1">
      <c r="A87" s="29">
        <v>303</v>
      </c>
      <c r="B87" s="30" t="s">
        <v>262</v>
      </c>
      <c r="C87" s="31"/>
      <c r="D87" s="32"/>
      <c r="E87" s="32"/>
      <c r="F87" s="30"/>
      <c r="G87" s="33"/>
      <c r="H87" s="34"/>
      <c r="I87" s="43"/>
      <c r="J87" s="43"/>
      <c r="K87" s="51"/>
      <c r="M87" s="42">
        <f t="shared" si="11"/>
        <v>0</v>
      </c>
    </row>
    <row r="88" spans="1:13" s="1" customFormat="1" ht="27" customHeight="1">
      <c r="A88" s="29" t="s">
        <v>263</v>
      </c>
      <c r="B88" s="30" t="s">
        <v>264</v>
      </c>
      <c r="C88" s="31"/>
      <c r="D88" s="32"/>
      <c r="E88" s="32"/>
      <c r="F88" s="30"/>
      <c r="G88" s="33"/>
      <c r="H88" s="34"/>
      <c r="I88" s="43"/>
      <c r="J88" s="43"/>
      <c r="K88" s="51"/>
      <c r="M88" s="42">
        <f t="shared" si="11"/>
        <v>0</v>
      </c>
    </row>
    <row r="89" spans="1:13" s="1" customFormat="1" ht="34.5" customHeight="1">
      <c r="A89" s="29" t="s">
        <v>265</v>
      </c>
      <c r="B89" s="30" t="s">
        <v>266</v>
      </c>
      <c r="C89" s="31" t="s">
        <v>111</v>
      </c>
      <c r="D89" s="32" t="s">
        <v>267</v>
      </c>
      <c r="E89" s="32" t="s">
        <v>268</v>
      </c>
      <c r="F89" s="30">
        <v>1</v>
      </c>
      <c r="G89" s="33">
        <v>700</v>
      </c>
      <c r="H89" s="34">
        <f t="shared" si="8"/>
        <v>700</v>
      </c>
      <c r="I89" s="43">
        <f t="shared" si="9"/>
        <v>700</v>
      </c>
      <c r="J89" s="43">
        <f t="shared" si="10"/>
        <v>700</v>
      </c>
      <c r="K89" s="51"/>
      <c r="M89" s="42">
        <f t="shared" si="11"/>
        <v>700</v>
      </c>
    </row>
    <row r="90" spans="1:13" s="1" customFormat="1" ht="34.5" customHeight="1">
      <c r="A90" s="29" t="s">
        <v>269</v>
      </c>
      <c r="B90" s="30" t="s">
        <v>270</v>
      </c>
      <c r="C90" s="31" t="s">
        <v>104</v>
      </c>
      <c r="D90" s="32" t="s">
        <v>271</v>
      </c>
      <c r="E90" s="32" t="s">
        <v>272</v>
      </c>
      <c r="F90" s="30">
        <v>1</v>
      </c>
      <c r="G90" s="33">
        <v>6</v>
      </c>
      <c r="H90" s="34">
        <f t="shared" si="8"/>
        <v>6</v>
      </c>
      <c r="I90" s="43">
        <f t="shared" si="9"/>
        <v>6</v>
      </c>
      <c r="J90" s="43">
        <f t="shared" si="10"/>
        <v>6</v>
      </c>
      <c r="K90" s="51"/>
      <c r="M90" s="42">
        <f t="shared" si="11"/>
        <v>6</v>
      </c>
    </row>
    <row r="91" spans="1:13" s="1" customFormat="1" ht="34.5" customHeight="1">
      <c r="A91" s="29" t="s">
        <v>273</v>
      </c>
      <c r="B91" s="30" t="s">
        <v>274</v>
      </c>
      <c r="C91" s="31"/>
      <c r="D91" s="32"/>
      <c r="E91" s="32"/>
      <c r="F91" s="30"/>
      <c r="G91" s="33"/>
      <c r="H91" s="34"/>
      <c r="I91" s="43"/>
      <c r="J91" s="43"/>
      <c r="K91" s="51"/>
      <c r="M91" s="42">
        <f t="shared" si="11"/>
        <v>0</v>
      </c>
    </row>
    <row r="92" spans="1:13" s="1" customFormat="1" ht="34.5" customHeight="1">
      <c r="A92" s="29" t="s">
        <v>275</v>
      </c>
      <c r="B92" s="30" t="s">
        <v>276</v>
      </c>
      <c r="C92" s="31" t="s">
        <v>111</v>
      </c>
      <c r="D92" s="32" t="s">
        <v>277</v>
      </c>
      <c r="E92" s="32" t="s">
        <v>278</v>
      </c>
      <c r="F92" s="30">
        <v>1</v>
      </c>
      <c r="G92" s="33">
        <v>50</v>
      </c>
      <c r="H92" s="34">
        <f t="shared" si="8"/>
        <v>50</v>
      </c>
      <c r="I92" s="43">
        <f t="shared" si="9"/>
        <v>50</v>
      </c>
      <c r="J92" s="43">
        <f t="shared" si="10"/>
        <v>50</v>
      </c>
      <c r="K92" s="51"/>
      <c r="M92" s="42">
        <f t="shared" si="11"/>
        <v>50</v>
      </c>
    </row>
    <row r="93" spans="1:13" s="1" customFormat="1" ht="48" customHeight="1">
      <c r="A93" s="29" t="s">
        <v>279</v>
      </c>
      <c r="B93" s="30" t="s">
        <v>280</v>
      </c>
      <c r="C93" s="31" t="s">
        <v>111</v>
      </c>
      <c r="D93" s="32" t="s">
        <v>281</v>
      </c>
      <c r="E93" s="32" t="s">
        <v>282</v>
      </c>
      <c r="F93" s="30">
        <v>1</v>
      </c>
      <c r="G93" s="33">
        <v>650</v>
      </c>
      <c r="H93" s="34">
        <f t="shared" si="8"/>
        <v>650</v>
      </c>
      <c r="I93" s="43">
        <f t="shared" si="9"/>
        <v>650</v>
      </c>
      <c r="J93" s="43">
        <f t="shared" si="10"/>
        <v>650</v>
      </c>
      <c r="K93" s="51"/>
      <c r="M93" s="42">
        <f t="shared" si="11"/>
        <v>650</v>
      </c>
    </row>
    <row r="94" spans="1:13" s="1" customFormat="1" ht="34.5" customHeight="1">
      <c r="A94" s="29"/>
      <c r="B94" s="24" t="s">
        <v>283</v>
      </c>
      <c r="C94" s="25"/>
      <c r="D94" s="26"/>
      <c r="E94" s="26"/>
      <c r="F94" s="24"/>
      <c r="G94" s="27"/>
      <c r="H94" s="28">
        <f>SUM(H95:H138)</f>
        <v>674926</v>
      </c>
      <c r="I94" s="43"/>
      <c r="J94" s="69">
        <f>SUM(J96:J138)</f>
        <v>674926</v>
      </c>
      <c r="K94" s="51"/>
      <c r="M94" s="42">
        <f t="shared" si="11"/>
        <v>0</v>
      </c>
    </row>
    <row r="95" spans="1:13" s="1" customFormat="1" ht="34.5" customHeight="1">
      <c r="A95" s="36">
        <v>401</v>
      </c>
      <c r="B95" s="44" t="s">
        <v>284</v>
      </c>
      <c r="C95" s="56" t="s">
        <v>249</v>
      </c>
      <c r="D95" s="57"/>
      <c r="E95" s="57"/>
      <c r="F95" s="58"/>
      <c r="G95" s="58"/>
      <c r="H95" s="43"/>
      <c r="I95" s="43"/>
      <c r="J95" s="43"/>
      <c r="K95" s="51"/>
      <c r="M95" s="42">
        <f t="shared" si="11"/>
        <v>0</v>
      </c>
    </row>
    <row r="96" spans="1:13" s="1" customFormat="1" ht="34.5" customHeight="1">
      <c r="A96" s="59" t="s">
        <v>285</v>
      </c>
      <c r="B96" s="59" t="s">
        <v>286</v>
      </c>
      <c r="C96" s="56" t="s">
        <v>287</v>
      </c>
      <c r="D96" s="57" t="s">
        <v>288</v>
      </c>
      <c r="E96" s="57" t="s">
        <v>289</v>
      </c>
      <c r="F96" s="41">
        <v>543</v>
      </c>
      <c r="G96" s="41">
        <v>300</v>
      </c>
      <c r="H96" s="43">
        <f>ROUND(F96*G96,2)</f>
        <v>162900</v>
      </c>
      <c r="I96" s="43">
        <f t="shared" si="9"/>
        <v>300</v>
      </c>
      <c r="J96" s="43">
        <f t="shared" si="10"/>
        <v>162900</v>
      </c>
      <c r="K96" s="51"/>
      <c r="M96" s="42">
        <f t="shared" si="11"/>
        <v>162900</v>
      </c>
    </row>
    <row r="97" spans="1:13" s="1" customFormat="1" ht="34.5" customHeight="1">
      <c r="A97" s="59" t="s">
        <v>290</v>
      </c>
      <c r="B97" s="59" t="s">
        <v>291</v>
      </c>
      <c r="C97" s="60" t="s">
        <v>292</v>
      </c>
      <c r="D97" s="57" t="s">
        <v>293</v>
      </c>
      <c r="E97" s="57" t="s">
        <v>294</v>
      </c>
      <c r="F97" s="41">
        <v>182</v>
      </c>
      <c r="G97" s="41">
        <v>120</v>
      </c>
      <c r="H97" s="43">
        <f>ROUND(F97*G97,2)</f>
        <v>21840</v>
      </c>
      <c r="I97" s="43">
        <f t="shared" si="9"/>
        <v>120</v>
      </c>
      <c r="J97" s="43">
        <f t="shared" si="10"/>
        <v>21840</v>
      </c>
      <c r="K97" s="51"/>
      <c r="M97" s="42">
        <f t="shared" si="11"/>
        <v>21840</v>
      </c>
    </row>
    <row r="98" spans="1:13" s="1" customFormat="1" ht="34.5" customHeight="1">
      <c r="A98" s="36">
        <v>402</v>
      </c>
      <c r="B98" s="44" t="s">
        <v>295</v>
      </c>
      <c r="C98" s="61"/>
      <c r="D98" s="45"/>
      <c r="E98" s="45"/>
      <c r="F98" s="44"/>
      <c r="G98" s="46"/>
      <c r="H98" s="62"/>
      <c r="I98" s="43"/>
      <c r="J98" s="43"/>
      <c r="K98" s="51"/>
      <c r="M98" s="42">
        <f t="shared" si="11"/>
        <v>0</v>
      </c>
    </row>
    <row r="99" spans="1:13" s="1" customFormat="1" ht="34.5" customHeight="1">
      <c r="A99" s="36" t="s">
        <v>296</v>
      </c>
      <c r="B99" s="44" t="s">
        <v>297</v>
      </c>
      <c r="C99" s="61"/>
      <c r="D99" s="45"/>
      <c r="E99" s="45"/>
      <c r="F99" s="44"/>
      <c r="G99" s="46"/>
      <c r="H99" s="62"/>
      <c r="I99" s="43"/>
      <c r="J99" s="43"/>
      <c r="K99" s="51"/>
      <c r="M99" s="42">
        <f t="shared" si="11"/>
        <v>0</v>
      </c>
    </row>
    <row r="100" spans="1:13" s="1" customFormat="1" ht="34.5" customHeight="1">
      <c r="A100" s="36" t="s">
        <v>298</v>
      </c>
      <c r="B100" s="44" t="s">
        <v>299</v>
      </c>
      <c r="C100" s="36" t="s">
        <v>62</v>
      </c>
      <c r="D100" s="45" t="s">
        <v>300</v>
      </c>
      <c r="E100" s="45" t="s">
        <v>301</v>
      </c>
      <c r="F100" s="63">
        <v>1</v>
      </c>
      <c r="G100" s="46">
        <v>6000</v>
      </c>
      <c r="H100" s="34">
        <f aca="true" t="shared" si="12" ref="H100:H138">ROUND(G100*F100,0)</f>
        <v>6000</v>
      </c>
      <c r="I100" s="43">
        <f t="shared" si="9"/>
        <v>6000</v>
      </c>
      <c r="J100" s="43">
        <f t="shared" si="10"/>
        <v>6000</v>
      </c>
      <c r="K100" s="51"/>
      <c r="M100" s="42">
        <f t="shared" si="11"/>
        <v>6000</v>
      </c>
    </row>
    <row r="101" spans="1:13" s="1" customFormat="1" ht="34.5" customHeight="1">
      <c r="A101" s="36" t="s">
        <v>302</v>
      </c>
      <c r="B101" s="44" t="s">
        <v>303</v>
      </c>
      <c r="C101" s="36" t="s">
        <v>180</v>
      </c>
      <c r="D101" s="45" t="s">
        <v>304</v>
      </c>
      <c r="E101" s="45" t="s">
        <v>305</v>
      </c>
      <c r="F101" s="44">
        <v>1</v>
      </c>
      <c r="G101" s="46">
        <v>8</v>
      </c>
      <c r="H101" s="34">
        <f t="shared" si="12"/>
        <v>8</v>
      </c>
      <c r="I101" s="43">
        <f t="shared" si="9"/>
        <v>8</v>
      </c>
      <c r="J101" s="43">
        <f t="shared" si="10"/>
        <v>8</v>
      </c>
      <c r="K101" s="51"/>
      <c r="M101" s="42">
        <f t="shared" si="11"/>
        <v>8</v>
      </c>
    </row>
    <row r="102" spans="1:13" s="1" customFormat="1" ht="34.5" customHeight="1">
      <c r="A102" s="36" t="s">
        <v>306</v>
      </c>
      <c r="B102" s="44" t="s">
        <v>307</v>
      </c>
      <c r="C102" s="36"/>
      <c r="D102" s="45"/>
      <c r="E102" s="45"/>
      <c r="F102" s="44"/>
      <c r="G102" s="46"/>
      <c r="H102" s="34"/>
      <c r="I102" s="43"/>
      <c r="J102" s="43"/>
      <c r="K102" s="51"/>
      <c r="M102" s="42">
        <f t="shared" si="11"/>
        <v>0</v>
      </c>
    </row>
    <row r="103" spans="1:13" s="1" customFormat="1" ht="34.5" customHeight="1">
      <c r="A103" s="36" t="s">
        <v>308</v>
      </c>
      <c r="B103" s="44" t="s">
        <v>309</v>
      </c>
      <c r="C103" s="36" t="s">
        <v>104</v>
      </c>
      <c r="D103" s="45" t="s">
        <v>310</v>
      </c>
      <c r="E103" s="45" t="s">
        <v>311</v>
      </c>
      <c r="F103" s="44">
        <v>1</v>
      </c>
      <c r="G103" s="64">
        <v>4500</v>
      </c>
      <c r="H103" s="34">
        <f t="shared" si="12"/>
        <v>4500</v>
      </c>
      <c r="I103" s="43">
        <f t="shared" si="9"/>
        <v>4500</v>
      </c>
      <c r="J103" s="43">
        <f t="shared" si="10"/>
        <v>4500</v>
      </c>
      <c r="K103" s="51"/>
      <c r="M103" s="42">
        <f t="shared" si="11"/>
        <v>4500</v>
      </c>
    </row>
    <row r="104" spans="1:13" s="1" customFormat="1" ht="34.5" customHeight="1">
      <c r="A104" s="36" t="s">
        <v>312</v>
      </c>
      <c r="B104" s="44" t="s">
        <v>313</v>
      </c>
      <c r="C104" s="36" t="s">
        <v>104</v>
      </c>
      <c r="D104" s="45" t="s">
        <v>310</v>
      </c>
      <c r="E104" s="45" t="s">
        <v>311</v>
      </c>
      <c r="F104" s="44">
        <v>1</v>
      </c>
      <c r="G104" s="64">
        <v>7000</v>
      </c>
      <c r="H104" s="34">
        <f t="shared" si="12"/>
        <v>7000</v>
      </c>
      <c r="I104" s="43">
        <f t="shared" si="9"/>
        <v>7000</v>
      </c>
      <c r="J104" s="43">
        <f t="shared" si="10"/>
        <v>7000</v>
      </c>
      <c r="K104" s="51"/>
      <c r="M104" s="42">
        <f t="shared" si="11"/>
        <v>7000</v>
      </c>
    </row>
    <row r="105" spans="1:13" s="1" customFormat="1" ht="34.5" customHeight="1">
      <c r="A105" s="36" t="s">
        <v>314</v>
      </c>
      <c r="B105" s="44" t="s">
        <v>315</v>
      </c>
      <c r="C105" s="36" t="s">
        <v>104</v>
      </c>
      <c r="D105" s="45" t="s">
        <v>310</v>
      </c>
      <c r="E105" s="45" t="s">
        <v>316</v>
      </c>
      <c r="F105" s="44">
        <v>500</v>
      </c>
      <c r="G105" s="65">
        <v>200</v>
      </c>
      <c r="H105" s="34">
        <f t="shared" si="12"/>
        <v>100000</v>
      </c>
      <c r="I105" s="43">
        <f t="shared" si="9"/>
        <v>200</v>
      </c>
      <c r="J105" s="43">
        <f t="shared" si="10"/>
        <v>100000</v>
      </c>
      <c r="K105" s="51"/>
      <c r="M105" s="42">
        <f t="shared" si="11"/>
        <v>100000</v>
      </c>
    </row>
    <row r="106" spans="1:13" s="1" customFormat="1" ht="34.5" customHeight="1">
      <c r="A106" s="36" t="s">
        <v>317</v>
      </c>
      <c r="B106" s="44" t="s">
        <v>318</v>
      </c>
      <c r="C106" s="36" t="s">
        <v>319</v>
      </c>
      <c r="D106" s="45" t="s">
        <v>320</v>
      </c>
      <c r="E106" s="45" t="s">
        <v>321</v>
      </c>
      <c r="F106" s="63">
        <v>1</v>
      </c>
      <c r="G106" s="66">
        <v>6000</v>
      </c>
      <c r="H106" s="34">
        <f t="shared" si="12"/>
        <v>6000</v>
      </c>
      <c r="I106" s="43">
        <f t="shared" si="9"/>
        <v>6000</v>
      </c>
      <c r="J106" s="43">
        <f t="shared" si="10"/>
        <v>6000</v>
      </c>
      <c r="K106" s="51"/>
      <c r="M106" s="42">
        <f t="shared" si="11"/>
        <v>6000</v>
      </c>
    </row>
    <row r="107" spans="1:13" s="1" customFormat="1" ht="34.5" customHeight="1">
      <c r="A107" s="36" t="s">
        <v>322</v>
      </c>
      <c r="B107" s="44" t="s">
        <v>323</v>
      </c>
      <c r="C107" s="61"/>
      <c r="D107" s="45"/>
      <c r="E107" s="45"/>
      <c r="F107" s="44"/>
      <c r="G107" s="66"/>
      <c r="H107" s="34"/>
      <c r="I107" s="43"/>
      <c r="J107" s="43"/>
      <c r="K107" s="51"/>
      <c r="M107" s="42">
        <f t="shared" si="11"/>
        <v>0</v>
      </c>
    </row>
    <row r="108" spans="1:13" s="1" customFormat="1" ht="34.5" customHeight="1">
      <c r="A108" s="36" t="s">
        <v>324</v>
      </c>
      <c r="B108" s="44" t="s">
        <v>325</v>
      </c>
      <c r="C108" s="44" t="s">
        <v>241</v>
      </c>
      <c r="D108" s="45" t="s">
        <v>326</v>
      </c>
      <c r="E108" s="45" t="s">
        <v>327</v>
      </c>
      <c r="F108" s="44">
        <v>1</v>
      </c>
      <c r="G108" s="66">
        <v>20</v>
      </c>
      <c r="H108" s="34">
        <f t="shared" si="12"/>
        <v>20</v>
      </c>
      <c r="I108" s="43">
        <f t="shared" si="9"/>
        <v>20</v>
      </c>
      <c r="J108" s="43">
        <f t="shared" si="10"/>
        <v>20</v>
      </c>
      <c r="K108" s="51"/>
      <c r="M108" s="42">
        <f t="shared" si="11"/>
        <v>20</v>
      </c>
    </row>
    <row r="109" spans="1:13" s="1" customFormat="1" ht="34.5" customHeight="1">
      <c r="A109" s="36" t="s">
        <v>328</v>
      </c>
      <c r="B109" s="44" t="s">
        <v>329</v>
      </c>
      <c r="C109" s="36" t="s">
        <v>104</v>
      </c>
      <c r="D109" s="45" t="s">
        <v>330</v>
      </c>
      <c r="E109" s="47" t="s">
        <v>331</v>
      </c>
      <c r="F109" s="44">
        <v>1</v>
      </c>
      <c r="G109" s="48">
        <v>78</v>
      </c>
      <c r="H109" s="34">
        <f t="shared" si="12"/>
        <v>78</v>
      </c>
      <c r="I109" s="43">
        <f t="shared" si="9"/>
        <v>78</v>
      </c>
      <c r="J109" s="43">
        <f t="shared" si="10"/>
        <v>78</v>
      </c>
      <c r="K109" s="51"/>
      <c r="M109" s="42">
        <f t="shared" si="11"/>
        <v>78</v>
      </c>
    </row>
    <row r="110" spans="1:13" s="1" customFormat="1" ht="34.5" customHeight="1">
      <c r="A110" s="36" t="s">
        <v>332</v>
      </c>
      <c r="B110" s="44" t="s">
        <v>333</v>
      </c>
      <c r="C110" s="36" t="s">
        <v>104</v>
      </c>
      <c r="D110" s="45" t="s">
        <v>330</v>
      </c>
      <c r="E110" s="47" t="s">
        <v>331</v>
      </c>
      <c r="F110" s="44">
        <v>1</v>
      </c>
      <c r="G110" s="48">
        <v>106</v>
      </c>
      <c r="H110" s="34">
        <f t="shared" si="12"/>
        <v>106</v>
      </c>
      <c r="I110" s="43">
        <f t="shared" si="9"/>
        <v>106</v>
      </c>
      <c r="J110" s="43">
        <f t="shared" si="10"/>
        <v>106</v>
      </c>
      <c r="K110" s="51"/>
      <c r="M110" s="42">
        <f t="shared" si="11"/>
        <v>106</v>
      </c>
    </row>
    <row r="111" spans="1:13" s="1" customFormat="1" ht="34.5" customHeight="1">
      <c r="A111" s="36" t="s">
        <v>334</v>
      </c>
      <c r="B111" s="44" t="s">
        <v>335</v>
      </c>
      <c r="C111" s="36" t="s">
        <v>104</v>
      </c>
      <c r="D111" s="45" t="s">
        <v>330</v>
      </c>
      <c r="E111" s="47" t="s">
        <v>331</v>
      </c>
      <c r="F111" s="44">
        <v>1</v>
      </c>
      <c r="G111" s="48">
        <v>150</v>
      </c>
      <c r="H111" s="34">
        <f t="shared" si="12"/>
        <v>150</v>
      </c>
      <c r="I111" s="43">
        <f aca="true" t="shared" si="13" ref="I111:I142">J111/F111</f>
        <v>150</v>
      </c>
      <c r="J111" s="43">
        <f aca="true" t="shared" si="14" ref="J111:J142">J293*M111/M293</f>
        <v>150</v>
      </c>
      <c r="K111" s="51"/>
      <c r="M111" s="42">
        <f aca="true" t="shared" si="15" ref="M111:M142">F111*G111</f>
        <v>150</v>
      </c>
    </row>
    <row r="112" spans="1:13" s="1" customFormat="1" ht="34.5" customHeight="1">
      <c r="A112" s="36" t="s">
        <v>336</v>
      </c>
      <c r="B112" s="44" t="s">
        <v>337</v>
      </c>
      <c r="C112" s="44" t="s">
        <v>249</v>
      </c>
      <c r="D112" s="45"/>
      <c r="E112" s="45"/>
      <c r="F112" s="44"/>
      <c r="G112" s="66"/>
      <c r="H112" s="34"/>
      <c r="I112" s="43"/>
      <c r="J112" s="43"/>
      <c r="K112" s="51"/>
      <c r="M112" s="42">
        <f t="shared" si="15"/>
        <v>0</v>
      </c>
    </row>
    <row r="113" spans="1:13" s="1" customFormat="1" ht="34.5" customHeight="1">
      <c r="A113" s="36" t="s">
        <v>338</v>
      </c>
      <c r="B113" s="44" t="s">
        <v>339</v>
      </c>
      <c r="C113" s="44" t="s">
        <v>104</v>
      </c>
      <c r="D113" s="45" t="s">
        <v>340</v>
      </c>
      <c r="E113" s="45" t="s">
        <v>341</v>
      </c>
      <c r="F113" s="44">
        <v>1</v>
      </c>
      <c r="G113" s="66">
        <v>290</v>
      </c>
      <c r="H113" s="34">
        <f t="shared" si="12"/>
        <v>290</v>
      </c>
      <c r="I113" s="43">
        <f t="shared" si="13"/>
        <v>290</v>
      </c>
      <c r="J113" s="43">
        <f t="shared" si="14"/>
        <v>290</v>
      </c>
      <c r="K113" s="51"/>
      <c r="M113" s="42">
        <f t="shared" si="15"/>
        <v>290</v>
      </c>
    </row>
    <row r="114" spans="1:13" s="1" customFormat="1" ht="34.5" customHeight="1">
      <c r="A114" s="36" t="s">
        <v>342</v>
      </c>
      <c r="B114" s="44" t="s">
        <v>343</v>
      </c>
      <c r="C114" s="44" t="s">
        <v>104</v>
      </c>
      <c r="D114" s="45" t="s">
        <v>344</v>
      </c>
      <c r="E114" s="45" t="s">
        <v>345</v>
      </c>
      <c r="F114" s="44">
        <v>1</v>
      </c>
      <c r="G114" s="66">
        <v>10</v>
      </c>
      <c r="H114" s="34">
        <f t="shared" si="12"/>
        <v>10</v>
      </c>
      <c r="I114" s="43">
        <f t="shared" si="13"/>
        <v>10</v>
      </c>
      <c r="J114" s="43">
        <f t="shared" si="14"/>
        <v>10</v>
      </c>
      <c r="K114" s="51"/>
      <c r="M114" s="42">
        <f t="shared" si="15"/>
        <v>10</v>
      </c>
    </row>
    <row r="115" spans="1:13" s="1" customFormat="1" ht="34.5" customHeight="1">
      <c r="A115" s="36" t="s">
        <v>346</v>
      </c>
      <c r="B115" s="44" t="s">
        <v>347</v>
      </c>
      <c r="C115" s="44" t="s">
        <v>348</v>
      </c>
      <c r="D115" s="45" t="s">
        <v>349</v>
      </c>
      <c r="E115" s="45" t="s">
        <v>350</v>
      </c>
      <c r="F115" s="44">
        <v>12000</v>
      </c>
      <c r="G115" s="66">
        <v>25</v>
      </c>
      <c r="H115" s="34">
        <f t="shared" si="12"/>
        <v>300000</v>
      </c>
      <c r="I115" s="43">
        <f t="shared" si="13"/>
        <v>25</v>
      </c>
      <c r="J115" s="43">
        <f t="shared" si="14"/>
        <v>300000</v>
      </c>
      <c r="K115" s="51"/>
      <c r="M115" s="42">
        <f t="shared" si="15"/>
        <v>300000</v>
      </c>
    </row>
    <row r="116" spans="1:13" s="1" customFormat="1" ht="34.5" customHeight="1">
      <c r="A116" s="36" t="s">
        <v>351</v>
      </c>
      <c r="B116" s="44" t="s">
        <v>352</v>
      </c>
      <c r="C116" s="36" t="s">
        <v>319</v>
      </c>
      <c r="D116" s="45" t="s">
        <v>129</v>
      </c>
      <c r="E116" s="45" t="s">
        <v>353</v>
      </c>
      <c r="F116" s="44">
        <v>1</v>
      </c>
      <c r="G116" s="66">
        <v>730</v>
      </c>
      <c r="H116" s="34">
        <f t="shared" si="12"/>
        <v>730</v>
      </c>
      <c r="I116" s="43">
        <f t="shared" si="13"/>
        <v>730</v>
      </c>
      <c r="J116" s="43">
        <f t="shared" si="14"/>
        <v>730</v>
      </c>
      <c r="K116" s="51"/>
      <c r="M116" s="42">
        <f t="shared" si="15"/>
        <v>730</v>
      </c>
    </row>
    <row r="117" spans="1:13" s="1" customFormat="1" ht="34.5" customHeight="1">
      <c r="A117" s="36" t="s">
        <v>354</v>
      </c>
      <c r="B117" s="44" t="s">
        <v>355</v>
      </c>
      <c r="C117" s="36" t="s">
        <v>180</v>
      </c>
      <c r="D117" s="45" t="s">
        <v>356</v>
      </c>
      <c r="E117" s="45" t="s">
        <v>357</v>
      </c>
      <c r="F117" s="44">
        <v>1</v>
      </c>
      <c r="G117" s="66">
        <v>20</v>
      </c>
      <c r="H117" s="34">
        <f t="shared" si="12"/>
        <v>20</v>
      </c>
      <c r="I117" s="43">
        <f t="shared" si="13"/>
        <v>20</v>
      </c>
      <c r="J117" s="43">
        <f t="shared" si="14"/>
        <v>20</v>
      </c>
      <c r="K117" s="51"/>
      <c r="M117" s="42">
        <f t="shared" si="15"/>
        <v>20</v>
      </c>
    </row>
    <row r="118" spans="1:13" s="1" customFormat="1" ht="34.5" customHeight="1">
      <c r="A118" s="36">
        <v>403</v>
      </c>
      <c r="B118" s="44" t="s">
        <v>358</v>
      </c>
      <c r="C118" s="61"/>
      <c r="D118" s="45"/>
      <c r="E118" s="45"/>
      <c r="F118" s="44"/>
      <c r="G118" s="66"/>
      <c r="H118" s="34"/>
      <c r="I118" s="43"/>
      <c r="J118" s="43"/>
      <c r="K118" s="51"/>
      <c r="M118" s="42">
        <f t="shared" si="15"/>
        <v>0</v>
      </c>
    </row>
    <row r="119" spans="1:13" s="1" customFormat="1" ht="34.5" customHeight="1">
      <c r="A119" s="36" t="s">
        <v>359</v>
      </c>
      <c r="B119" s="44" t="s">
        <v>360</v>
      </c>
      <c r="C119" s="61"/>
      <c r="D119" s="45"/>
      <c r="E119" s="45"/>
      <c r="F119" s="44"/>
      <c r="G119" s="66"/>
      <c r="H119" s="34"/>
      <c r="I119" s="43"/>
      <c r="J119" s="43"/>
      <c r="K119" s="51"/>
      <c r="M119" s="42">
        <f t="shared" si="15"/>
        <v>0</v>
      </c>
    </row>
    <row r="120" spans="1:13" s="1" customFormat="1" ht="34.5" customHeight="1">
      <c r="A120" s="36" t="s">
        <v>361</v>
      </c>
      <c r="B120" s="44" t="s">
        <v>362</v>
      </c>
      <c r="C120" s="36" t="s">
        <v>348</v>
      </c>
      <c r="D120" s="45" t="s">
        <v>363</v>
      </c>
      <c r="E120" s="45" t="s">
        <v>364</v>
      </c>
      <c r="F120" s="44">
        <v>1</v>
      </c>
      <c r="G120" s="66">
        <v>25</v>
      </c>
      <c r="H120" s="34">
        <f t="shared" si="12"/>
        <v>25</v>
      </c>
      <c r="I120" s="43">
        <f t="shared" si="13"/>
        <v>25</v>
      </c>
      <c r="J120" s="43">
        <f t="shared" si="14"/>
        <v>25</v>
      </c>
      <c r="K120" s="51"/>
      <c r="M120" s="42">
        <f t="shared" si="15"/>
        <v>25</v>
      </c>
    </row>
    <row r="121" spans="1:13" s="1" customFormat="1" ht="34.5" customHeight="1">
      <c r="A121" s="36" t="s">
        <v>365</v>
      </c>
      <c r="B121" s="44" t="s">
        <v>366</v>
      </c>
      <c r="C121" s="36" t="s">
        <v>348</v>
      </c>
      <c r="D121" s="45" t="s">
        <v>367</v>
      </c>
      <c r="E121" s="45" t="s">
        <v>368</v>
      </c>
      <c r="F121" s="44">
        <v>1</v>
      </c>
      <c r="G121" s="66">
        <v>200</v>
      </c>
      <c r="H121" s="34">
        <f t="shared" si="12"/>
        <v>200</v>
      </c>
      <c r="I121" s="43">
        <f t="shared" si="13"/>
        <v>200</v>
      </c>
      <c r="J121" s="43">
        <f t="shared" si="14"/>
        <v>200</v>
      </c>
      <c r="K121" s="51"/>
      <c r="M121" s="42">
        <f t="shared" si="15"/>
        <v>200</v>
      </c>
    </row>
    <row r="122" spans="1:13" s="1" customFormat="1" ht="34.5" customHeight="1">
      <c r="A122" s="36" t="s">
        <v>369</v>
      </c>
      <c r="B122" s="44" t="s">
        <v>370</v>
      </c>
      <c r="C122" s="36" t="s">
        <v>62</v>
      </c>
      <c r="D122" s="45" t="s">
        <v>371</v>
      </c>
      <c r="E122" s="45" t="s">
        <v>372</v>
      </c>
      <c r="F122" s="44">
        <v>1</v>
      </c>
      <c r="G122" s="66">
        <v>855</v>
      </c>
      <c r="H122" s="34">
        <f t="shared" si="12"/>
        <v>855</v>
      </c>
      <c r="I122" s="43">
        <f t="shared" si="13"/>
        <v>855</v>
      </c>
      <c r="J122" s="43">
        <f t="shared" si="14"/>
        <v>855</v>
      </c>
      <c r="K122" s="51"/>
      <c r="M122" s="42">
        <f t="shared" si="15"/>
        <v>855</v>
      </c>
    </row>
    <row r="123" spans="1:13" s="1" customFormat="1" ht="34.5" customHeight="1">
      <c r="A123" s="36" t="s">
        <v>373</v>
      </c>
      <c r="B123" s="44" t="s">
        <v>374</v>
      </c>
      <c r="C123" s="36" t="s">
        <v>104</v>
      </c>
      <c r="D123" s="45" t="s">
        <v>375</v>
      </c>
      <c r="E123" s="45" t="s">
        <v>376</v>
      </c>
      <c r="F123" s="44">
        <v>1</v>
      </c>
      <c r="G123" s="66">
        <v>150</v>
      </c>
      <c r="H123" s="34">
        <f t="shared" si="12"/>
        <v>150</v>
      </c>
      <c r="I123" s="43">
        <f t="shared" si="13"/>
        <v>150</v>
      </c>
      <c r="J123" s="43">
        <f t="shared" si="14"/>
        <v>150</v>
      </c>
      <c r="K123" s="51"/>
      <c r="M123" s="42">
        <f t="shared" si="15"/>
        <v>150</v>
      </c>
    </row>
    <row r="124" spans="1:13" s="1" customFormat="1" ht="34.5" customHeight="1">
      <c r="A124" s="36" t="s">
        <v>377</v>
      </c>
      <c r="B124" s="44" t="s">
        <v>378</v>
      </c>
      <c r="C124" s="36" t="s">
        <v>104</v>
      </c>
      <c r="D124" s="45" t="s">
        <v>375</v>
      </c>
      <c r="E124" s="45" t="s">
        <v>379</v>
      </c>
      <c r="F124" s="44">
        <v>1</v>
      </c>
      <c r="G124" s="66">
        <v>40</v>
      </c>
      <c r="H124" s="34">
        <f t="shared" si="12"/>
        <v>40</v>
      </c>
      <c r="I124" s="43">
        <f t="shared" si="13"/>
        <v>40</v>
      </c>
      <c r="J124" s="43">
        <f t="shared" si="14"/>
        <v>40</v>
      </c>
      <c r="K124" s="51"/>
      <c r="M124" s="42">
        <f t="shared" si="15"/>
        <v>40</v>
      </c>
    </row>
    <row r="125" spans="1:13" s="1" customFormat="1" ht="34.5" customHeight="1">
      <c r="A125" s="36" t="s">
        <v>380</v>
      </c>
      <c r="B125" s="44" t="s">
        <v>381</v>
      </c>
      <c r="C125" s="36" t="s">
        <v>249</v>
      </c>
      <c r="D125" s="45"/>
      <c r="E125" s="45"/>
      <c r="F125" s="44"/>
      <c r="G125" s="66"/>
      <c r="H125" s="34"/>
      <c r="I125" s="43"/>
      <c r="J125" s="43"/>
      <c r="K125" s="51"/>
      <c r="M125" s="42">
        <f t="shared" si="15"/>
        <v>0</v>
      </c>
    </row>
    <row r="126" spans="1:13" s="1" customFormat="1" ht="34.5" customHeight="1">
      <c r="A126" s="36" t="s">
        <v>382</v>
      </c>
      <c r="B126" s="44" t="s">
        <v>383</v>
      </c>
      <c r="C126" s="36" t="s">
        <v>104</v>
      </c>
      <c r="D126" s="45" t="s">
        <v>375</v>
      </c>
      <c r="E126" s="45" t="s">
        <v>384</v>
      </c>
      <c r="F126" s="44">
        <v>1</v>
      </c>
      <c r="G126" s="66">
        <v>8.6</v>
      </c>
      <c r="H126" s="34">
        <f t="shared" si="12"/>
        <v>9</v>
      </c>
      <c r="I126" s="43">
        <f t="shared" si="13"/>
        <v>9</v>
      </c>
      <c r="J126" s="43">
        <f t="shared" si="14"/>
        <v>9</v>
      </c>
      <c r="K126" s="51"/>
      <c r="M126" s="42">
        <f t="shared" si="15"/>
        <v>8.6</v>
      </c>
    </row>
    <row r="127" spans="1:13" s="1" customFormat="1" ht="34.5" customHeight="1">
      <c r="A127" s="36" t="s">
        <v>385</v>
      </c>
      <c r="B127" s="44" t="s">
        <v>386</v>
      </c>
      <c r="C127" s="36" t="s">
        <v>111</v>
      </c>
      <c r="D127" s="45" t="s">
        <v>387</v>
      </c>
      <c r="E127" s="45" t="s">
        <v>388</v>
      </c>
      <c r="F127" s="44">
        <v>1</v>
      </c>
      <c r="G127" s="66">
        <v>380</v>
      </c>
      <c r="H127" s="34">
        <f t="shared" si="12"/>
        <v>380</v>
      </c>
      <c r="I127" s="43">
        <f t="shared" si="13"/>
        <v>380</v>
      </c>
      <c r="J127" s="43">
        <f t="shared" si="14"/>
        <v>380</v>
      </c>
      <c r="K127" s="51"/>
      <c r="M127" s="42">
        <f t="shared" si="15"/>
        <v>380</v>
      </c>
    </row>
    <row r="128" spans="1:13" s="1" customFormat="1" ht="34.5" customHeight="1">
      <c r="A128" s="36" t="s">
        <v>389</v>
      </c>
      <c r="B128" s="44" t="s">
        <v>390</v>
      </c>
      <c r="C128" s="36" t="s">
        <v>111</v>
      </c>
      <c r="D128" s="45" t="s">
        <v>391</v>
      </c>
      <c r="E128" s="45" t="s">
        <v>392</v>
      </c>
      <c r="F128" s="44">
        <v>1</v>
      </c>
      <c r="G128" s="66">
        <v>800</v>
      </c>
      <c r="H128" s="34">
        <f t="shared" si="12"/>
        <v>800</v>
      </c>
      <c r="I128" s="43">
        <f t="shared" si="13"/>
        <v>800</v>
      </c>
      <c r="J128" s="43">
        <f t="shared" si="14"/>
        <v>800</v>
      </c>
      <c r="K128" s="51"/>
      <c r="M128" s="42">
        <f t="shared" si="15"/>
        <v>800</v>
      </c>
    </row>
    <row r="129" spans="1:13" s="1" customFormat="1" ht="34.5" customHeight="1">
      <c r="A129" s="36">
        <v>404</v>
      </c>
      <c r="B129" s="44" t="s">
        <v>393</v>
      </c>
      <c r="C129" s="61"/>
      <c r="D129" s="45"/>
      <c r="E129" s="45"/>
      <c r="F129" s="44"/>
      <c r="G129" s="66"/>
      <c r="H129" s="34"/>
      <c r="I129" s="43"/>
      <c r="J129" s="43"/>
      <c r="K129" s="51"/>
      <c r="M129" s="42">
        <f t="shared" si="15"/>
        <v>0</v>
      </c>
    </row>
    <row r="130" spans="1:13" s="1" customFormat="1" ht="34.5" customHeight="1">
      <c r="A130" s="36" t="s">
        <v>394</v>
      </c>
      <c r="B130" s="44" t="s">
        <v>395</v>
      </c>
      <c r="C130" s="44"/>
      <c r="D130" s="45"/>
      <c r="E130" s="45"/>
      <c r="F130" s="44"/>
      <c r="G130" s="66"/>
      <c r="H130" s="34"/>
      <c r="I130" s="43"/>
      <c r="J130" s="43"/>
      <c r="K130" s="51"/>
      <c r="M130" s="42">
        <f t="shared" si="15"/>
        <v>0</v>
      </c>
    </row>
    <row r="131" spans="1:13" s="1" customFormat="1" ht="76.5" customHeight="1">
      <c r="A131" s="36" t="s">
        <v>396</v>
      </c>
      <c r="B131" s="44" t="s">
        <v>397</v>
      </c>
      <c r="C131" s="44" t="s">
        <v>398</v>
      </c>
      <c r="D131" s="45" t="s">
        <v>399</v>
      </c>
      <c r="E131" s="45" t="s">
        <v>400</v>
      </c>
      <c r="F131" s="44">
        <v>1</v>
      </c>
      <c r="G131" s="66">
        <v>100</v>
      </c>
      <c r="H131" s="34">
        <f t="shared" si="12"/>
        <v>100</v>
      </c>
      <c r="I131" s="43">
        <f t="shared" si="13"/>
        <v>100</v>
      </c>
      <c r="J131" s="43">
        <f t="shared" si="14"/>
        <v>100</v>
      </c>
      <c r="K131" s="51"/>
      <c r="M131" s="42">
        <f t="shared" si="15"/>
        <v>100</v>
      </c>
    </row>
    <row r="132" spans="1:13" s="1" customFormat="1" ht="76.5" customHeight="1">
      <c r="A132" s="36" t="s">
        <v>401</v>
      </c>
      <c r="B132" s="44" t="s">
        <v>402</v>
      </c>
      <c r="C132" s="44" t="s">
        <v>398</v>
      </c>
      <c r="D132" s="45" t="s">
        <v>399</v>
      </c>
      <c r="E132" s="45" t="s">
        <v>400</v>
      </c>
      <c r="F132" s="44">
        <v>1</v>
      </c>
      <c r="G132" s="66">
        <v>200</v>
      </c>
      <c r="H132" s="34">
        <f t="shared" si="12"/>
        <v>200</v>
      </c>
      <c r="I132" s="43">
        <f t="shared" si="13"/>
        <v>200</v>
      </c>
      <c r="J132" s="43">
        <f t="shared" si="14"/>
        <v>200</v>
      </c>
      <c r="K132" s="51"/>
      <c r="M132" s="42">
        <f t="shared" si="15"/>
        <v>200</v>
      </c>
    </row>
    <row r="133" spans="1:13" s="1" customFormat="1" ht="34.5" customHeight="1">
      <c r="A133" s="36" t="s">
        <v>403</v>
      </c>
      <c r="B133" s="44" t="s">
        <v>404</v>
      </c>
      <c r="C133" s="61"/>
      <c r="D133" s="45"/>
      <c r="E133" s="45"/>
      <c r="F133" s="44"/>
      <c r="G133" s="66"/>
      <c r="H133" s="34"/>
      <c r="I133" s="43"/>
      <c r="J133" s="43"/>
      <c r="K133" s="51"/>
      <c r="M133" s="42">
        <f t="shared" si="15"/>
        <v>0</v>
      </c>
    </row>
    <row r="134" spans="1:13" s="1" customFormat="1" ht="34.5" customHeight="1">
      <c r="A134" s="36" t="s">
        <v>405</v>
      </c>
      <c r="B134" s="36" t="s">
        <v>406</v>
      </c>
      <c r="C134" s="44" t="s">
        <v>407</v>
      </c>
      <c r="D134" s="45" t="s">
        <v>408</v>
      </c>
      <c r="E134" s="45" t="s">
        <v>409</v>
      </c>
      <c r="F134" s="44">
        <v>1</v>
      </c>
      <c r="G134" s="66">
        <v>23000</v>
      </c>
      <c r="H134" s="34">
        <f t="shared" si="12"/>
        <v>23000</v>
      </c>
      <c r="I134" s="43">
        <f t="shared" si="13"/>
        <v>23000</v>
      </c>
      <c r="J134" s="43">
        <f t="shared" si="14"/>
        <v>23000</v>
      </c>
      <c r="K134" s="51"/>
      <c r="M134" s="42">
        <f t="shared" si="15"/>
        <v>23000</v>
      </c>
    </row>
    <row r="135" spans="1:13" s="1" customFormat="1" ht="34.5" customHeight="1">
      <c r="A135" s="36" t="s">
        <v>410</v>
      </c>
      <c r="B135" s="44" t="s">
        <v>411</v>
      </c>
      <c r="C135" s="44" t="s">
        <v>407</v>
      </c>
      <c r="D135" s="45" t="s">
        <v>408</v>
      </c>
      <c r="E135" s="45" t="s">
        <v>409</v>
      </c>
      <c r="F135" s="44">
        <v>1</v>
      </c>
      <c r="G135" s="66">
        <v>18000</v>
      </c>
      <c r="H135" s="34">
        <f t="shared" si="12"/>
        <v>18000</v>
      </c>
      <c r="I135" s="43">
        <f t="shared" si="13"/>
        <v>18000</v>
      </c>
      <c r="J135" s="43">
        <f t="shared" si="14"/>
        <v>18000</v>
      </c>
      <c r="K135" s="51"/>
      <c r="M135" s="42">
        <f t="shared" si="15"/>
        <v>18000</v>
      </c>
    </row>
    <row r="136" spans="1:13" s="1" customFormat="1" ht="34.5" customHeight="1">
      <c r="A136" s="36" t="s">
        <v>412</v>
      </c>
      <c r="B136" s="44" t="s">
        <v>413</v>
      </c>
      <c r="C136" s="44" t="s">
        <v>407</v>
      </c>
      <c r="D136" s="45" t="s">
        <v>408</v>
      </c>
      <c r="E136" s="45" t="s">
        <v>409</v>
      </c>
      <c r="F136" s="44">
        <v>1</v>
      </c>
      <c r="G136" s="66">
        <v>21500</v>
      </c>
      <c r="H136" s="34">
        <f t="shared" si="12"/>
        <v>21500</v>
      </c>
      <c r="I136" s="43">
        <f t="shared" si="13"/>
        <v>21500</v>
      </c>
      <c r="J136" s="43">
        <f t="shared" si="14"/>
        <v>21500</v>
      </c>
      <c r="K136" s="51"/>
      <c r="M136" s="42">
        <f t="shared" si="15"/>
        <v>21500</v>
      </c>
    </row>
    <row r="137" spans="1:13" s="1" customFormat="1" ht="34.5" customHeight="1">
      <c r="A137" s="36">
        <v>405</v>
      </c>
      <c r="B137" s="44" t="s">
        <v>414</v>
      </c>
      <c r="C137" s="61" t="s">
        <v>249</v>
      </c>
      <c r="D137" s="45"/>
      <c r="E137" s="45"/>
      <c r="F137" s="44"/>
      <c r="G137" s="66"/>
      <c r="H137" s="34"/>
      <c r="I137" s="43"/>
      <c r="J137" s="43"/>
      <c r="K137" s="51"/>
      <c r="M137" s="42">
        <f t="shared" si="15"/>
        <v>0</v>
      </c>
    </row>
    <row r="138" spans="1:13" s="1" customFormat="1" ht="34.5" customHeight="1">
      <c r="A138" s="36" t="s">
        <v>415</v>
      </c>
      <c r="B138" s="44" t="s">
        <v>416</v>
      </c>
      <c r="C138" s="44" t="s">
        <v>104</v>
      </c>
      <c r="D138" s="45" t="s">
        <v>417</v>
      </c>
      <c r="E138" s="45" t="s">
        <v>418</v>
      </c>
      <c r="F138" s="44">
        <v>1</v>
      </c>
      <c r="G138" s="66">
        <v>15</v>
      </c>
      <c r="H138" s="34">
        <f t="shared" si="12"/>
        <v>15</v>
      </c>
      <c r="I138" s="43">
        <f t="shared" si="13"/>
        <v>15</v>
      </c>
      <c r="J138" s="43">
        <f t="shared" si="14"/>
        <v>15</v>
      </c>
      <c r="K138" s="51"/>
      <c r="M138" s="42">
        <f t="shared" si="15"/>
        <v>15</v>
      </c>
    </row>
    <row r="139" spans="1:13" s="1" customFormat="1" ht="34.5" customHeight="1">
      <c r="A139" s="23"/>
      <c r="B139" s="24" t="s">
        <v>419</v>
      </c>
      <c r="C139" s="25"/>
      <c r="D139" s="26"/>
      <c r="E139" s="26"/>
      <c r="F139" s="24"/>
      <c r="G139" s="27"/>
      <c r="H139" s="28">
        <f>SUM(H140:H165)</f>
        <v>229835</v>
      </c>
      <c r="I139" s="43"/>
      <c r="J139" s="69">
        <f>SUM(J142:J165)</f>
        <v>229835</v>
      </c>
      <c r="K139" s="51"/>
      <c r="M139" s="42">
        <f t="shared" si="15"/>
        <v>0</v>
      </c>
    </row>
    <row r="140" spans="1:13" s="1" customFormat="1" ht="34.5" customHeight="1">
      <c r="A140" s="36">
        <v>602</v>
      </c>
      <c r="B140" s="44" t="s">
        <v>420</v>
      </c>
      <c r="C140" s="61" t="s">
        <v>249</v>
      </c>
      <c r="D140" s="45"/>
      <c r="E140" s="45"/>
      <c r="F140" s="62"/>
      <c r="G140" s="46"/>
      <c r="H140" s="62"/>
      <c r="I140" s="43"/>
      <c r="J140" s="43"/>
      <c r="K140" s="51"/>
      <c r="M140" s="42">
        <f t="shared" si="15"/>
        <v>0</v>
      </c>
    </row>
    <row r="141" spans="1:13" s="1" customFormat="1" ht="34.5" customHeight="1">
      <c r="A141" s="70" t="s">
        <v>421</v>
      </c>
      <c r="B141" s="44" t="s">
        <v>422</v>
      </c>
      <c r="C141" s="61"/>
      <c r="D141" s="45"/>
      <c r="E141" s="45"/>
      <c r="F141" s="62"/>
      <c r="G141" s="46"/>
      <c r="H141" s="62"/>
      <c r="I141" s="43"/>
      <c r="J141" s="43"/>
      <c r="K141" s="51"/>
      <c r="M141" s="42">
        <f t="shared" si="15"/>
        <v>0</v>
      </c>
    </row>
    <row r="142" spans="1:13" s="1" customFormat="1" ht="34.5" customHeight="1">
      <c r="A142" s="70" t="s">
        <v>423</v>
      </c>
      <c r="B142" s="44" t="s">
        <v>424</v>
      </c>
      <c r="C142" s="36" t="s">
        <v>104</v>
      </c>
      <c r="D142" s="45" t="s">
        <v>425</v>
      </c>
      <c r="E142" s="45" t="s">
        <v>426</v>
      </c>
      <c r="F142" s="62">
        <v>1</v>
      </c>
      <c r="G142" s="46">
        <v>6</v>
      </c>
      <c r="H142" s="34">
        <f aca="true" t="shared" si="16" ref="H142:H165">ROUND(G142*F142,0)</f>
        <v>6</v>
      </c>
      <c r="I142" s="43">
        <f t="shared" si="13"/>
        <v>6</v>
      </c>
      <c r="J142" s="43">
        <f t="shared" si="14"/>
        <v>6</v>
      </c>
      <c r="K142" s="51"/>
      <c r="M142" s="42">
        <f t="shared" si="15"/>
        <v>6</v>
      </c>
    </row>
    <row r="143" spans="1:13" s="1" customFormat="1" ht="34.5" customHeight="1">
      <c r="A143" s="70" t="s">
        <v>427</v>
      </c>
      <c r="B143" s="44" t="s">
        <v>428</v>
      </c>
      <c r="C143" s="36" t="s">
        <v>104</v>
      </c>
      <c r="D143" s="45" t="s">
        <v>429</v>
      </c>
      <c r="E143" s="45" t="s">
        <v>430</v>
      </c>
      <c r="F143" s="62">
        <v>1</v>
      </c>
      <c r="G143" s="46">
        <v>10</v>
      </c>
      <c r="H143" s="34">
        <f t="shared" si="16"/>
        <v>10</v>
      </c>
      <c r="I143" s="43">
        <f aca="true" t="shared" si="17" ref="I143:I174">J143/F143</f>
        <v>10</v>
      </c>
      <c r="J143" s="43">
        <f aca="true" t="shared" si="18" ref="J143:J174">J325*M143/M325</f>
        <v>10</v>
      </c>
      <c r="K143" s="51"/>
      <c r="M143" s="42">
        <f aca="true" t="shared" si="19" ref="M143:M174">F143*G143</f>
        <v>10</v>
      </c>
    </row>
    <row r="144" spans="1:13" s="1" customFormat="1" ht="34.5" customHeight="1">
      <c r="A144" s="70" t="s">
        <v>431</v>
      </c>
      <c r="B144" s="44" t="s">
        <v>432</v>
      </c>
      <c r="C144" s="36" t="s">
        <v>249</v>
      </c>
      <c r="D144" s="45"/>
      <c r="E144" s="45"/>
      <c r="F144" s="62"/>
      <c r="G144" s="46"/>
      <c r="H144" s="34"/>
      <c r="I144" s="43"/>
      <c r="J144" s="43"/>
      <c r="K144" s="51"/>
      <c r="M144" s="42">
        <f t="shared" si="19"/>
        <v>0</v>
      </c>
    </row>
    <row r="145" spans="1:13" s="1" customFormat="1" ht="34.5" customHeight="1">
      <c r="A145" s="70" t="s">
        <v>433</v>
      </c>
      <c r="B145" s="44" t="s">
        <v>434</v>
      </c>
      <c r="C145" s="36" t="s">
        <v>104</v>
      </c>
      <c r="D145" s="45" t="s">
        <v>435</v>
      </c>
      <c r="E145" s="45" t="s">
        <v>436</v>
      </c>
      <c r="F145" s="62">
        <v>1</v>
      </c>
      <c r="G145" s="46">
        <v>48</v>
      </c>
      <c r="H145" s="34">
        <f t="shared" si="16"/>
        <v>48</v>
      </c>
      <c r="I145" s="43">
        <f t="shared" si="17"/>
        <v>48</v>
      </c>
      <c r="J145" s="43">
        <f t="shared" si="18"/>
        <v>48</v>
      </c>
      <c r="K145" s="51"/>
      <c r="M145" s="42">
        <f t="shared" si="19"/>
        <v>48</v>
      </c>
    </row>
    <row r="146" spans="1:13" s="1" customFormat="1" ht="34.5" customHeight="1">
      <c r="A146" s="70" t="s">
        <v>437</v>
      </c>
      <c r="B146" s="44" t="s">
        <v>438</v>
      </c>
      <c r="C146" s="36" t="s">
        <v>104</v>
      </c>
      <c r="D146" s="45" t="s">
        <v>439</v>
      </c>
      <c r="E146" s="45" t="s">
        <v>440</v>
      </c>
      <c r="F146" s="62">
        <v>5000</v>
      </c>
      <c r="G146" s="46">
        <v>35</v>
      </c>
      <c r="H146" s="34">
        <f t="shared" si="16"/>
        <v>175000</v>
      </c>
      <c r="I146" s="43">
        <f t="shared" si="17"/>
        <v>35</v>
      </c>
      <c r="J146" s="43">
        <f t="shared" si="18"/>
        <v>175000</v>
      </c>
      <c r="K146" s="51"/>
      <c r="M146" s="42">
        <f t="shared" si="19"/>
        <v>175000</v>
      </c>
    </row>
    <row r="147" spans="1:13" s="1" customFormat="1" ht="34.5" customHeight="1">
      <c r="A147" s="70" t="s">
        <v>441</v>
      </c>
      <c r="B147" s="44" t="s">
        <v>442</v>
      </c>
      <c r="C147" s="48" t="s">
        <v>95</v>
      </c>
      <c r="D147" s="45" t="s">
        <v>443</v>
      </c>
      <c r="E147" s="45" t="s">
        <v>444</v>
      </c>
      <c r="F147" s="62">
        <v>200</v>
      </c>
      <c r="G147" s="46">
        <v>15</v>
      </c>
      <c r="H147" s="34">
        <f t="shared" si="16"/>
        <v>3000</v>
      </c>
      <c r="I147" s="43">
        <f t="shared" si="17"/>
        <v>15</v>
      </c>
      <c r="J147" s="43">
        <f t="shared" si="18"/>
        <v>3000</v>
      </c>
      <c r="K147" s="51"/>
      <c r="M147" s="42">
        <f t="shared" si="19"/>
        <v>3000</v>
      </c>
    </row>
    <row r="148" spans="1:13" s="1" customFormat="1" ht="34.5" customHeight="1">
      <c r="A148" s="70" t="s">
        <v>445</v>
      </c>
      <c r="B148" s="44" t="s">
        <v>446</v>
      </c>
      <c r="C148" s="36" t="s">
        <v>104</v>
      </c>
      <c r="D148" s="45" t="s">
        <v>435</v>
      </c>
      <c r="E148" s="45" t="s">
        <v>447</v>
      </c>
      <c r="F148" s="62">
        <v>1</v>
      </c>
      <c r="G148" s="46">
        <v>158</v>
      </c>
      <c r="H148" s="34">
        <f t="shared" si="16"/>
        <v>158</v>
      </c>
      <c r="I148" s="43">
        <f t="shared" si="17"/>
        <v>158</v>
      </c>
      <c r="J148" s="43">
        <f t="shared" si="18"/>
        <v>158</v>
      </c>
      <c r="K148" s="51"/>
      <c r="M148" s="42">
        <f t="shared" si="19"/>
        <v>158</v>
      </c>
    </row>
    <row r="149" spans="1:13" s="1" customFormat="1" ht="34.5" customHeight="1">
      <c r="A149" s="70" t="s">
        <v>448</v>
      </c>
      <c r="B149" s="44" t="s">
        <v>449</v>
      </c>
      <c r="C149" s="48" t="s">
        <v>95</v>
      </c>
      <c r="D149" s="45" t="s">
        <v>443</v>
      </c>
      <c r="E149" s="45" t="s">
        <v>444</v>
      </c>
      <c r="F149" s="62">
        <v>1</v>
      </c>
      <c r="G149" s="46">
        <v>25</v>
      </c>
      <c r="H149" s="34">
        <f t="shared" si="16"/>
        <v>25</v>
      </c>
      <c r="I149" s="43">
        <f t="shared" si="17"/>
        <v>25</v>
      </c>
      <c r="J149" s="43">
        <f t="shared" si="18"/>
        <v>25</v>
      </c>
      <c r="K149" s="51"/>
      <c r="M149" s="42">
        <f t="shared" si="19"/>
        <v>25</v>
      </c>
    </row>
    <row r="150" spans="1:13" s="1" customFormat="1" ht="34.5" customHeight="1">
      <c r="A150" s="70">
        <v>603</v>
      </c>
      <c r="B150" s="44" t="s">
        <v>450</v>
      </c>
      <c r="C150" s="36"/>
      <c r="D150" s="45"/>
      <c r="E150" s="45"/>
      <c r="F150" s="62"/>
      <c r="G150" s="46"/>
      <c r="H150" s="34"/>
      <c r="I150" s="43"/>
      <c r="J150" s="43"/>
      <c r="K150" s="51"/>
      <c r="M150" s="42">
        <f t="shared" si="19"/>
        <v>0</v>
      </c>
    </row>
    <row r="151" spans="1:13" s="1" customFormat="1" ht="34.5" customHeight="1">
      <c r="A151" s="70" t="s">
        <v>451</v>
      </c>
      <c r="B151" s="44" t="s">
        <v>424</v>
      </c>
      <c r="C151" s="36"/>
      <c r="D151" s="45"/>
      <c r="E151" s="45"/>
      <c r="F151" s="62"/>
      <c r="G151" s="46"/>
      <c r="H151" s="34"/>
      <c r="I151" s="43"/>
      <c r="J151" s="43"/>
      <c r="K151" s="51"/>
      <c r="M151" s="42">
        <f t="shared" si="19"/>
        <v>0</v>
      </c>
    </row>
    <row r="152" spans="1:13" s="1" customFormat="1" ht="34.5" customHeight="1">
      <c r="A152" s="70" t="s">
        <v>452</v>
      </c>
      <c r="B152" s="71" t="s">
        <v>453</v>
      </c>
      <c r="C152" s="71" t="s">
        <v>104</v>
      </c>
      <c r="D152" s="72" t="s">
        <v>454</v>
      </c>
      <c r="E152" s="72" t="s">
        <v>455</v>
      </c>
      <c r="F152" s="73">
        <v>1</v>
      </c>
      <c r="G152" s="74">
        <v>60</v>
      </c>
      <c r="H152" s="34">
        <f t="shared" si="16"/>
        <v>60</v>
      </c>
      <c r="I152" s="43">
        <f t="shared" si="17"/>
        <v>60</v>
      </c>
      <c r="J152" s="43">
        <f t="shared" si="18"/>
        <v>60</v>
      </c>
      <c r="K152" s="51"/>
      <c r="M152" s="42">
        <f t="shared" si="19"/>
        <v>60</v>
      </c>
    </row>
    <row r="153" spans="1:13" s="1" customFormat="1" ht="34.5" customHeight="1">
      <c r="A153" s="70" t="s">
        <v>456</v>
      </c>
      <c r="B153" s="71" t="s">
        <v>457</v>
      </c>
      <c r="C153" s="71"/>
      <c r="D153" s="72"/>
      <c r="E153" s="72"/>
      <c r="F153" s="73"/>
      <c r="G153" s="74"/>
      <c r="H153" s="34"/>
      <c r="I153" s="43"/>
      <c r="J153" s="43"/>
      <c r="K153" s="51"/>
      <c r="M153" s="42">
        <f t="shared" si="19"/>
        <v>0</v>
      </c>
    </row>
    <row r="154" spans="1:13" s="1" customFormat="1" ht="34.5" customHeight="1">
      <c r="A154" s="70" t="s">
        <v>458</v>
      </c>
      <c r="B154" s="71" t="s">
        <v>459</v>
      </c>
      <c r="C154" s="71" t="s">
        <v>348</v>
      </c>
      <c r="D154" s="72" t="s">
        <v>460</v>
      </c>
      <c r="E154" s="72" t="s">
        <v>461</v>
      </c>
      <c r="F154" s="73">
        <v>1</v>
      </c>
      <c r="G154" s="74">
        <v>700</v>
      </c>
      <c r="H154" s="34">
        <f t="shared" si="16"/>
        <v>700</v>
      </c>
      <c r="I154" s="43">
        <f t="shared" si="17"/>
        <v>700</v>
      </c>
      <c r="J154" s="43">
        <f t="shared" si="18"/>
        <v>700</v>
      </c>
      <c r="K154" s="51"/>
      <c r="M154" s="42">
        <f t="shared" si="19"/>
        <v>700</v>
      </c>
    </row>
    <row r="155" spans="1:13" s="1" customFormat="1" ht="34.5" customHeight="1">
      <c r="A155" s="70" t="s">
        <v>462</v>
      </c>
      <c r="B155" s="71" t="s">
        <v>463</v>
      </c>
      <c r="C155" s="71" t="s">
        <v>348</v>
      </c>
      <c r="D155" s="72" t="s">
        <v>460</v>
      </c>
      <c r="E155" s="72" t="s">
        <v>461</v>
      </c>
      <c r="F155" s="73">
        <v>1</v>
      </c>
      <c r="G155" s="74">
        <v>500</v>
      </c>
      <c r="H155" s="34">
        <f t="shared" si="16"/>
        <v>500</v>
      </c>
      <c r="I155" s="43">
        <f t="shared" si="17"/>
        <v>500</v>
      </c>
      <c r="J155" s="43">
        <f t="shared" si="18"/>
        <v>500</v>
      </c>
      <c r="K155" s="51"/>
      <c r="M155" s="42">
        <f t="shared" si="19"/>
        <v>500</v>
      </c>
    </row>
    <row r="156" spans="1:13" s="1" customFormat="1" ht="34.5" customHeight="1">
      <c r="A156" s="70" t="s">
        <v>464</v>
      </c>
      <c r="B156" s="71" t="s">
        <v>465</v>
      </c>
      <c r="C156" s="71" t="s">
        <v>180</v>
      </c>
      <c r="D156" s="72" t="s">
        <v>466</v>
      </c>
      <c r="E156" s="72" t="s">
        <v>467</v>
      </c>
      <c r="F156" s="73">
        <v>1</v>
      </c>
      <c r="G156" s="74">
        <v>8</v>
      </c>
      <c r="H156" s="34">
        <f t="shared" si="16"/>
        <v>8</v>
      </c>
      <c r="I156" s="43">
        <f t="shared" si="17"/>
        <v>8</v>
      </c>
      <c r="J156" s="43">
        <f t="shared" si="18"/>
        <v>8</v>
      </c>
      <c r="K156" s="51"/>
      <c r="M156" s="42">
        <f t="shared" si="19"/>
        <v>8</v>
      </c>
    </row>
    <row r="157" spans="1:13" s="1" customFormat="1" ht="34.5" customHeight="1">
      <c r="A157" s="70" t="s">
        <v>468</v>
      </c>
      <c r="B157" s="71" t="s">
        <v>469</v>
      </c>
      <c r="C157" s="71" t="s">
        <v>348</v>
      </c>
      <c r="D157" s="72" t="s">
        <v>470</v>
      </c>
      <c r="E157" s="72" t="s">
        <v>471</v>
      </c>
      <c r="F157" s="73">
        <v>1</v>
      </c>
      <c r="G157" s="74">
        <v>20</v>
      </c>
      <c r="H157" s="34">
        <f t="shared" si="16"/>
        <v>20</v>
      </c>
      <c r="I157" s="43">
        <f t="shared" si="17"/>
        <v>20</v>
      </c>
      <c r="J157" s="43">
        <f t="shared" si="18"/>
        <v>20</v>
      </c>
      <c r="K157" s="51"/>
      <c r="M157" s="42">
        <f t="shared" si="19"/>
        <v>20</v>
      </c>
    </row>
    <row r="158" spans="1:13" s="1" customFormat="1" ht="30" customHeight="1">
      <c r="A158" s="70">
        <v>604</v>
      </c>
      <c r="B158" s="71" t="s">
        <v>472</v>
      </c>
      <c r="C158" s="71" t="s">
        <v>249</v>
      </c>
      <c r="D158" s="72"/>
      <c r="E158" s="72"/>
      <c r="F158" s="73"/>
      <c r="G158" s="74"/>
      <c r="H158" s="34"/>
      <c r="I158" s="43"/>
      <c r="J158" s="43"/>
      <c r="K158" s="51"/>
      <c r="M158" s="42">
        <f t="shared" si="19"/>
        <v>0</v>
      </c>
    </row>
    <row r="159" spans="1:13" s="1" customFormat="1" ht="34.5" customHeight="1">
      <c r="A159" s="70" t="s">
        <v>473</v>
      </c>
      <c r="B159" s="71" t="s">
        <v>474</v>
      </c>
      <c r="C159" s="71" t="s">
        <v>348</v>
      </c>
      <c r="D159" s="72" t="s">
        <v>475</v>
      </c>
      <c r="E159" s="72" t="s">
        <v>476</v>
      </c>
      <c r="F159" s="73">
        <v>1</v>
      </c>
      <c r="G159" s="74">
        <v>55</v>
      </c>
      <c r="H159" s="34">
        <f t="shared" si="16"/>
        <v>55</v>
      </c>
      <c r="I159" s="43">
        <f t="shared" si="17"/>
        <v>55</v>
      </c>
      <c r="J159" s="43">
        <f t="shared" si="18"/>
        <v>55</v>
      </c>
      <c r="K159" s="51"/>
      <c r="M159" s="42">
        <f t="shared" si="19"/>
        <v>55</v>
      </c>
    </row>
    <row r="160" spans="1:13" s="1" customFormat="1" ht="34.5" customHeight="1">
      <c r="A160" s="70" t="s">
        <v>477</v>
      </c>
      <c r="B160" s="71" t="s">
        <v>478</v>
      </c>
      <c r="C160" s="71" t="s">
        <v>348</v>
      </c>
      <c r="D160" s="72" t="s">
        <v>475</v>
      </c>
      <c r="E160" s="72" t="s">
        <v>476</v>
      </c>
      <c r="F160" s="73">
        <v>1</v>
      </c>
      <c r="G160" s="74">
        <v>145</v>
      </c>
      <c r="H160" s="34">
        <f t="shared" si="16"/>
        <v>145</v>
      </c>
      <c r="I160" s="43">
        <f t="shared" si="17"/>
        <v>145</v>
      </c>
      <c r="J160" s="43">
        <f t="shared" si="18"/>
        <v>145</v>
      </c>
      <c r="K160" s="51"/>
      <c r="M160" s="42">
        <f t="shared" si="19"/>
        <v>145</v>
      </c>
    </row>
    <row r="161" spans="1:13" s="1" customFormat="1" ht="34.5" customHeight="1">
      <c r="A161" s="70" t="s">
        <v>479</v>
      </c>
      <c r="B161" s="71" t="s">
        <v>480</v>
      </c>
      <c r="C161" s="71" t="s">
        <v>95</v>
      </c>
      <c r="D161" s="72" t="s">
        <v>443</v>
      </c>
      <c r="E161" s="72" t="s">
        <v>481</v>
      </c>
      <c r="F161" s="73">
        <v>1</v>
      </c>
      <c r="G161" s="74">
        <v>90</v>
      </c>
      <c r="H161" s="34">
        <f t="shared" si="16"/>
        <v>90</v>
      </c>
      <c r="I161" s="43">
        <f t="shared" si="17"/>
        <v>90</v>
      </c>
      <c r="J161" s="43">
        <f t="shared" si="18"/>
        <v>90</v>
      </c>
      <c r="K161" s="51"/>
      <c r="M161" s="42">
        <f t="shared" si="19"/>
        <v>90</v>
      </c>
    </row>
    <row r="162" spans="1:13" s="1" customFormat="1" ht="34.5" customHeight="1">
      <c r="A162" s="70" t="s">
        <v>482</v>
      </c>
      <c r="B162" s="71" t="s">
        <v>483</v>
      </c>
      <c r="C162" s="71" t="s">
        <v>484</v>
      </c>
      <c r="D162" s="72" t="s">
        <v>485</v>
      </c>
      <c r="E162" s="72" t="s">
        <v>486</v>
      </c>
      <c r="F162" s="73">
        <v>1</v>
      </c>
      <c r="G162" s="74">
        <v>10</v>
      </c>
      <c r="H162" s="34">
        <f t="shared" si="16"/>
        <v>10</v>
      </c>
      <c r="I162" s="43">
        <f t="shared" si="17"/>
        <v>10</v>
      </c>
      <c r="J162" s="43">
        <f t="shared" si="18"/>
        <v>10</v>
      </c>
      <c r="K162" s="51"/>
      <c r="M162" s="42">
        <f t="shared" si="19"/>
        <v>10</v>
      </c>
    </row>
    <row r="163" spans="1:13" s="1" customFormat="1" ht="34.5" customHeight="1">
      <c r="A163" s="70">
        <v>605</v>
      </c>
      <c r="B163" s="71" t="s">
        <v>487</v>
      </c>
      <c r="C163" s="71"/>
      <c r="D163" s="72"/>
      <c r="E163" s="72"/>
      <c r="F163" s="73"/>
      <c r="G163" s="74"/>
      <c r="H163" s="34"/>
      <c r="I163" s="43"/>
      <c r="J163" s="43"/>
      <c r="K163" s="51"/>
      <c r="M163" s="42">
        <f t="shared" si="19"/>
        <v>0</v>
      </c>
    </row>
    <row r="164" spans="1:13" s="1" customFormat="1" ht="34.5" customHeight="1">
      <c r="A164" s="70" t="s">
        <v>488</v>
      </c>
      <c r="B164" s="71" t="s">
        <v>489</v>
      </c>
      <c r="C164" s="71" t="s">
        <v>490</v>
      </c>
      <c r="D164" s="72" t="s">
        <v>443</v>
      </c>
      <c r="E164" s="72" t="s">
        <v>481</v>
      </c>
      <c r="F164" s="73">
        <v>100</v>
      </c>
      <c r="G164" s="74">
        <v>350</v>
      </c>
      <c r="H164" s="34">
        <f t="shared" si="16"/>
        <v>35000</v>
      </c>
      <c r="I164" s="43">
        <f t="shared" si="17"/>
        <v>350</v>
      </c>
      <c r="J164" s="43">
        <f t="shared" si="18"/>
        <v>35000</v>
      </c>
      <c r="K164" s="51"/>
      <c r="M164" s="42">
        <f t="shared" si="19"/>
        <v>35000</v>
      </c>
    </row>
    <row r="165" spans="1:13" s="1" customFormat="1" ht="34.5" customHeight="1">
      <c r="A165" s="70" t="s">
        <v>491</v>
      </c>
      <c r="B165" s="71" t="s">
        <v>492</v>
      </c>
      <c r="C165" s="71" t="s">
        <v>95</v>
      </c>
      <c r="D165" s="72" t="s">
        <v>485</v>
      </c>
      <c r="E165" s="72" t="s">
        <v>493</v>
      </c>
      <c r="F165" s="73">
        <v>500</v>
      </c>
      <c r="G165" s="74">
        <v>30</v>
      </c>
      <c r="H165" s="34">
        <f t="shared" si="16"/>
        <v>15000</v>
      </c>
      <c r="I165" s="43">
        <f t="shared" si="17"/>
        <v>30</v>
      </c>
      <c r="J165" s="43">
        <f t="shared" si="18"/>
        <v>15000</v>
      </c>
      <c r="K165" s="51"/>
      <c r="M165" s="42">
        <f t="shared" si="19"/>
        <v>15000</v>
      </c>
    </row>
    <row r="166" spans="1:13" s="1" customFormat="1" ht="34.5" customHeight="1">
      <c r="A166" s="23"/>
      <c r="B166" s="24" t="s">
        <v>494</v>
      </c>
      <c r="C166" s="25"/>
      <c r="D166" s="26"/>
      <c r="E166" s="26"/>
      <c r="F166" s="24"/>
      <c r="G166" s="27"/>
      <c r="H166" s="28">
        <f>SUM(H167:H179)</f>
        <v>45936</v>
      </c>
      <c r="I166" s="43"/>
      <c r="J166" s="69">
        <f>SUM(J168:J179)</f>
        <v>45936</v>
      </c>
      <c r="K166" s="51"/>
      <c r="M166" s="42">
        <f t="shared" si="19"/>
        <v>0</v>
      </c>
    </row>
    <row r="167" spans="1:13" s="1" customFormat="1" ht="34.5" customHeight="1">
      <c r="A167" s="70">
        <v>703</v>
      </c>
      <c r="B167" s="71" t="s">
        <v>495</v>
      </c>
      <c r="C167" s="71"/>
      <c r="D167" s="72"/>
      <c r="E167" s="72"/>
      <c r="F167" s="73"/>
      <c r="G167" s="74"/>
      <c r="H167" s="34"/>
      <c r="I167" s="43"/>
      <c r="J167" s="43"/>
      <c r="K167" s="51"/>
      <c r="M167" s="42">
        <f t="shared" si="19"/>
        <v>0</v>
      </c>
    </row>
    <row r="168" spans="1:13" s="1" customFormat="1" ht="34.5" customHeight="1">
      <c r="A168" s="70" t="s">
        <v>496</v>
      </c>
      <c r="B168" s="71" t="s">
        <v>497</v>
      </c>
      <c r="C168" s="71" t="s">
        <v>498</v>
      </c>
      <c r="D168" s="72" t="s">
        <v>499</v>
      </c>
      <c r="E168" s="72" t="s">
        <v>500</v>
      </c>
      <c r="F168" s="73">
        <v>500</v>
      </c>
      <c r="G168" s="74">
        <v>90</v>
      </c>
      <c r="H168" s="34">
        <f aca="true" t="shared" si="20" ref="H167:H175">ROUND(G168*F168,0)</f>
        <v>45000</v>
      </c>
      <c r="I168" s="43">
        <f t="shared" si="17"/>
        <v>90</v>
      </c>
      <c r="J168" s="43">
        <f t="shared" si="18"/>
        <v>45000</v>
      </c>
      <c r="K168" s="51"/>
      <c r="M168" s="42">
        <f t="shared" si="19"/>
        <v>45000</v>
      </c>
    </row>
    <row r="169" spans="1:13" s="1" customFormat="1" ht="34.5" customHeight="1">
      <c r="A169" s="70" t="s">
        <v>501</v>
      </c>
      <c r="B169" s="71" t="s">
        <v>502</v>
      </c>
      <c r="C169" s="71" t="s">
        <v>498</v>
      </c>
      <c r="D169" s="72" t="s">
        <v>499</v>
      </c>
      <c r="E169" s="72" t="s">
        <v>500</v>
      </c>
      <c r="F169" s="73">
        <v>1</v>
      </c>
      <c r="G169" s="74">
        <v>20</v>
      </c>
      <c r="H169" s="34">
        <f t="shared" si="20"/>
        <v>20</v>
      </c>
      <c r="I169" s="43">
        <f t="shared" si="17"/>
        <v>20</v>
      </c>
      <c r="J169" s="43">
        <f t="shared" si="18"/>
        <v>20</v>
      </c>
      <c r="K169" s="51"/>
      <c r="M169" s="42">
        <f t="shared" si="19"/>
        <v>20</v>
      </c>
    </row>
    <row r="170" spans="1:13" s="1" customFormat="1" ht="34.5" customHeight="1">
      <c r="A170" s="70" t="s">
        <v>503</v>
      </c>
      <c r="B170" s="71" t="s">
        <v>504</v>
      </c>
      <c r="C170" s="71" t="s">
        <v>498</v>
      </c>
      <c r="D170" s="72" t="s">
        <v>499</v>
      </c>
      <c r="E170" s="72" t="s">
        <v>500</v>
      </c>
      <c r="F170" s="73">
        <v>1</v>
      </c>
      <c r="G170" s="74">
        <v>100</v>
      </c>
      <c r="H170" s="34">
        <f t="shared" si="20"/>
        <v>100</v>
      </c>
      <c r="I170" s="43">
        <f t="shared" si="17"/>
        <v>100</v>
      </c>
      <c r="J170" s="43">
        <f t="shared" si="18"/>
        <v>100</v>
      </c>
      <c r="K170" s="51"/>
      <c r="M170" s="42">
        <f t="shared" si="19"/>
        <v>100</v>
      </c>
    </row>
    <row r="171" spans="1:13" s="1" customFormat="1" ht="34.5" customHeight="1">
      <c r="A171" s="70" t="s">
        <v>505</v>
      </c>
      <c r="B171" s="71" t="s">
        <v>506</v>
      </c>
      <c r="C171" s="71" t="s">
        <v>498</v>
      </c>
      <c r="D171" s="72" t="s">
        <v>499</v>
      </c>
      <c r="E171" s="72" t="s">
        <v>500</v>
      </c>
      <c r="F171" s="73">
        <v>1</v>
      </c>
      <c r="G171" s="74">
        <v>7</v>
      </c>
      <c r="H171" s="34">
        <f t="shared" si="20"/>
        <v>7</v>
      </c>
      <c r="I171" s="43">
        <f t="shared" si="17"/>
        <v>7</v>
      </c>
      <c r="J171" s="43">
        <f t="shared" si="18"/>
        <v>7</v>
      </c>
      <c r="K171" s="51"/>
      <c r="M171" s="42">
        <f t="shared" si="19"/>
        <v>7</v>
      </c>
    </row>
    <row r="172" spans="1:13" s="1" customFormat="1" ht="34.5" customHeight="1">
      <c r="A172" s="70" t="s">
        <v>507</v>
      </c>
      <c r="B172" s="71" t="s">
        <v>508</v>
      </c>
      <c r="C172" s="71" t="s">
        <v>498</v>
      </c>
      <c r="D172" s="72" t="s">
        <v>499</v>
      </c>
      <c r="E172" s="72" t="s">
        <v>500</v>
      </c>
      <c r="F172" s="73">
        <v>1</v>
      </c>
      <c r="G172" s="74">
        <v>65</v>
      </c>
      <c r="H172" s="34">
        <f t="shared" si="20"/>
        <v>65</v>
      </c>
      <c r="I172" s="43">
        <f t="shared" si="17"/>
        <v>65</v>
      </c>
      <c r="J172" s="43">
        <f t="shared" si="18"/>
        <v>65</v>
      </c>
      <c r="K172" s="51"/>
      <c r="M172" s="42">
        <f t="shared" si="19"/>
        <v>65</v>
      </c>
    </row>
    <row r="173" spans="1:13" s="1" customFormat="1" ht="34.5" customHeight="1">
      <c r="A173" s="70" t="s">
        <v>509</v>
      </c>
      <c r="B173" s="71" t="s">
        <v>510</v>
      </c>
      <c r="C173" s="71" t="s">
        <v>498</v>
      </c>
      <c r="D173" s="72" t="s">
        <v>499</v>
      </c>
      <c r="E173" s="72" t="s">
        <v>500</v>
      </c>
      <c r="F173" s="73">
        <v>1</v>
      </c>
      <c r="G173" s="74">
        <v>100</v>
      </c>
      <c r="H173" s="34">
        <f t="shared" si="20"/>
        <v>100</v>
      </c>
      <c r="I173" s="43">
        <f t="shared" si="17"/>
        <v>100</v>
      </c>
      <c r="J173" s="43">
        <f t="shared" si="18"/>
        <v>100</v>
      </c>
      <c r="K173" s="51"/>
      <c r="M173" s="42">
        <f t="shared" si="19"/>
        <v>100</v>
      </c>
    </row>
    <row r="174" spans="1:13" s="1" customFormat="1" ht="34.5" customHeight="1">
      <c r="A174" s="70" t="s">
        <v>511</v>
      </c>
      <c r="B174" s="71" t="s">
        <v>512</v>
      </c>
      <c r="C174" s="71" t="s">
        <v>498</v>
      </c>
      <c r="D174" s="72" t="s">
        <v>499</v>
      </c>
      <c r="E174" s="72" t="s">
        <v>500</v>
      </c>
      <c r="F174" s="73">
        <v>1</v>
      </c>
      <c r="G174" s="74">
        <v>5</v>
      </c>
      <c r="H174" s="34">
        <f t="shared" si="20"/>
        <v>5</v>
      </c>
      <c r="I174" s="43">
        <f t="shared" si="17"/>
        <v>5</v>
      </c>
      <c r="J174" s="43">
        <f t="shared" si="18"/>
        <v>5</v>
      </c>
      <c r="K174" s="51"/>
      <c r="M174" s="42">
        <f t="shared" si="19"/>
        <v>5</v>
      </c>
    </row>
    <row r="175" spans="1:13" s="1" customFormat="1" ht="34.5" customHeight="1">
      <c r="A175" s="70" t="s">
        <v>513</v>
      </c>
      <c r="B175" s="71" t="s">
        <v>514</v>
      </c>
      <c r="C175" s="71" t="s">
        <v>498</v>
      </c>
      <c r="D175" s="72" t="s">
        <v>499</v>
      </c>
      <c r="E175" s="72" t="s">
        <v>500</v>
      </c>
      <c r="F175" s="73">
        <v>1</v>
      </c>
      <c r="G175" s="74">
        <v>600</v>
      </c>
      <c r="H175" s="34">
        <f t="shared" si="20"/>
        <v>600</v>
      </c>
      <c r="I175" s="43">
        <f aca="true" t="shared" si="21" ref="I175:I193">J175/F175</f>
        <v>600</v>
      </c>
      <c r="J175" s="43">
        <f aca="true" t="shared" si="22" ref="J175:J193">J357*M175/M357</f>
        <v>600</v>
      </c>
      <c r="K175" s="51"/>
      <c r="M175" s="42">
        <f aca="true" t="shared" si="23" ref="M175:M193">F175*G175</f>
        <v>600</v>
      </c>
    </row>
    <row r="176" spans="1:13" s="1" customFormat="1" ht="34.5" customHeight="1">
      <c r="A176" s="70">
        <v>704</v>
      </c>
      <c r="B176" s="71" t="s">
        <v>515</v>
      </c>
      <c r="C176" s="71" t="s">
        <v>249</v>
      </c>
      <c r="D176" s="72"/>
      <c r="E176" s="72"/>
      <c r="F176" s="73"/>
      <c r="G176" s="74"/>
      <c r="H176" s="34"/>
      <c r="I176" s="43"/>
      <c r="J176" s="43"/>
      <c r="K176" s="51"/>
      <c r="M176" s="42">
        <f t="shared" si="23"/>
        <v>0</v>
      </c>
    </row>
    <row r="177" spans="1:13" s="1" customFormat="1" ht="34.5" customHeight="1">
      <c r="A177" s="70" t="s">
        <v>516</v>
      </c>
      <c r="B177" s="71" t="s">
        <v>517</v>
      </c>
      <c r="C177" s="71" t="s">
        <v>249</v>
      </c>
      <c r="D177" s="72"/>
      <c r="E177" s="72"/>
      <c r="F177" s="73"/>
      <c r="G177" s="74"/>
      <c r="H177" s="34"/>
      <c r="I177" s="43"/>
      <c r="J177" s="43"/>
      <c r="K177" s="51"/>
      <c r="M177" s="42">
        <f t="shared" si="23"/>
        <v>0</v>
      </c>
    </row>
    <row r="178" spans="1:13" s="1" customFormat="1" ht="34.5" customHeight="1">
      <c r="A178" s="70" t="s">
        <v>518</v>
      </c>
      <c r="B178" s="71" t="s">
        <v>519</v>
      </c>
      <c r="C178" s="71" t="s">
        <v>348</v>
      </c>
      <c r="D178" s="72" t="s">
        <v>520</v>
      </c>
      <c r="E178" s="72" t="s">
        <v>521</v>
      </c>
      <c r="F178" s="73">
        <v>1</v>
      </c>
      <c r="G178" s="74">
        <v>7</v>
      </c>
      <c r="H178" s="34">
        <f>ROUND(F178*G178,2)</f>
        <v>7</v>
      </c>
      <c r="I178" s="43">
        <f t="shared" si="21"/>
        <v>7</v>
      </c>
      <c r="J178" s="43">
        <f t="shared" si="22"/>
        <v>7</v>
      </c>
      <c r="K178" s="51"/>
      <c r="M178" s="42">
        <f t="shared" si="23"/>
        <v>7</v>
      </c>
    </row>
    <row r="179" spans="1:13" s="1" customFormat="1" ht="34.5" customHeight="1">
      <c r="A179" s="70" t="s">
        <v>522</v>
      </c>
      <c r="B179" s="71" t="s">
        <v>523</v>
      </c>
      <c r="C179" s="71" t="s">
        <v>348</v>
      </c>
      <c r="D179" s="72" t="s">
        <v>524</v>
      </c>
      <c r="E179" s="72" t="s">
        <v>525</v>
      </c>
      <c r="F179" s="73">
        <v>1</v>
      </c>
      <c r="G179" s="74">
        <v>32</v>
      </c>
      <c r="H179" s="34">
        <f>ROUND(F179*G179,2)</f>
        <v>32</v>
      </c>
      <c r="I179" s="43">
        <f t="shared" si="21"/>
        <v>32</v>
      </c>
      <c r="J179" s="43">
        <f t="shared" si="22"/>
        <v>32</v>
      </c>
      <c r="K179" s="51"/>
      <c r="M179" s="42">
        <f t="shared" si="23"/>
        <v>32</v>
      </c>
    </row>
    <row r="180" spans="1:13" s="1" customFormat="1" ht="34.5" customHeight="1">
      <c r="A180" s="70"/>
      <c r="B180" s="71" t="s">
        <v>526</v>
      </c>
      <c r="C180" s="71"/>
      <c r="D180" s="72"/>
      <c r="E180" s="72"/>
      <c r="F180" s="73"/>
      <c r="G180" s="74"/>
      <c r="H180" s="75">
        <f>SUM(H181:H193)</f>
        <v>273</v>
      </c>
      <c r="I180" s="43"/>
      <c r="J180" s="69">
        <f>SUM(J183:J193)</f>
        <v>273</v>
      </c>
      <c r="K180" s="51"/>
      <c r="M180" s="42">
        <f t="shared" si="23"/>
        <v>0</v>
      </c>
    </row>
    <row r="181" spans="1:13" s="1" customFormat="1" ht="34.5" customHeight="1">
      <c r="A181" s="70">
        <v>801</v>
      </c>
      <c r="B181" s="71" t="s">
        <v>527</v>
      </c>
      <c r="C181" s="71"/>
      <c r="D181" s="72"/>
      <c r="E181" s="72"/>
      <c r="F181" s="73"/>
      <c r="G181" s="74"/>
      <c r="H181" s="34"/>
      <c r="I181" s="43"/>
      <c r="J181" s="43"/>
      <c r="K181" s="51"/>
      <c r="M181" s="42">
        <f t="shared" si="23"/>
        <v>0</v>
      </c>
    </row>
    <row r="182" spans="1:13" s="1" customFormat="1" ht="34.5" customHeight="1">
      <c r="A182" s="70" t="s">
        <v>528</v>
      </c>
      <c r="B182" s="71" t="s">
        <v>529</v>
      </c>
      <c r="C182" s="71"/>
      <c r="D182" s="72"/>
      <c r="E182" s="72"/>
      <c r="F182" s="73"/>
      <c r="G182" s="74"/>
      <c r="H182" s="34"/>
      <c r="I182" s="43"/>
      <c r="J182" s="43"/>
      <c r="K182" s="51"/>
      <c r="M182" s="42">
        <f t="shared" si="23"/>
        <v>0</v>
      </c>
    </row>
    <row r="183" spans="1:13" s="1" customFormat="1" ht="34.5" customHeight="1">
      <c r="A183" s="70" t="s">
        <v>530</v>
      </c>
      <c r="B183" s="71" t="s">
        <v>531</v>
      </c>
      <c r="C183" s="71" t="s">
        <v>348</v>
      </c>
      <c r="D183" s="72" t="s">
        <v>532</v>
      </c>
      <c r="E183" s="72" t="s">
        <v>533</v>
      </c>
      <c r="F183" s="73">
        <v>1</v>
      </c>
      <c r="G183" s="74">
        <v>30</v>
      </c>
      <c r="H183" s="34">
        <f aca="true" t="shared" si="24" ref="H183:H193">ROUND(G183*F183,0)</f>
        <v>30</v>
      </c>
      <c r="I183" s="43">
        <f t="shared" si="21"/>
        <v>30</v>
      </c>
      <c r="J183" s="43">
        <f t="shared" si="22"/>
        <v>30</v>
      </c>
      <c r="K183" s="51"/>
      <c r="M183" s="42">
        <f t="shared" si="23"/>
        <v>30</v>
      </c>
    </row>
    <row r="184" spans="1:13" s="1" customFormat="1" ht="34.5" customHeight="1">
      <c r="A184" s="70" t="s">
        <v>534</v>
      </c>
      <c r="B184" s="71" t="s">
        <v>535</v>
      </c>
      <c r="C184" s="71" t="s">
        <v>348</v>
      </c>
      <c r="D184" s="72" t="s">
        <v>536</v>
      </c>
      <c r="E184" s="72" t="s">
        <v>537</v>
      </c>
      <c r="F184" s="73">
        <v>1</v>
      </c>
      <c r="G184" s="74">
        <v>36</v>
      </c>
      <c r="H184" s="34">
        <f t="shared" si="24"/>
        <v>36</v>
      </c>
      <c r="I184" s="43">
        <f t="shared" si="21"/>
        <v>36</v>
      </c>
      <c r="J184" s="43">
        <f t="shared" si="22"/>
        <v>36</v>
      </c>
      <c r="K184" s="51"/>
      <c r="M184" s="42">
        <f t="shared" si="23"/>
        <v>36</v>
      </c>
    </row>
    <row r="185" spans="1:13" s="1" customFormat="1" ht="34.5" customHeight="1">
      <c r="A185" s="70" t="s">
        <v>538</v>
      </c>
      <c r="B185" s="71" t="s">
        <v>539</v>
      </c>
      <c r="C185" s="71" t="s">
        <v>348</v>
      </c>
      <c r="D185" s="72" t="s">
        <v>536</v>
      </c>
      <c r="E185" s="72" t="s">
        <v>540</v>
      </c>
      <c r="F185" s="73">
        <v>1</v>
      </c>
      <c r="G185" s="74">
        <v>8.4</v>
      </c>
      <c r="H185" s="34">
        <f t="shared" si="24"/>
        <v>8</v>
      </c>
      <c r="I185" s="43">
        <f t="shared" si="21"/>
        <v>8</v>
      </c>
      <c r="J185" s="43">
        <f t="shared" si="22"/>
        <v>8</v>
      </c>
      <c r="K185" s="51"/>
      <c r="M185" s="42">
        <f t="shared" si="23"/>
        <v>8.4</v>
      </c>
    </row>
    <row r="186" spans="1:13" s="1" customFormat="1" ht="34.5" customHeight="1">
      <c r="A186" s="70" t="s">
        <v>541</v>
      </c>
      <c r="B186" s="71" t="s">
        <v>542</v>
      </c>
      <c r="C186" s="71" t="s">
        <v>348</v>
      </c>
      <c r="D186" s="72" t="s">
        <v>536</v>
      </c>
      <c r="E186" s="72" t="s">
        <v>543</v>
      </c>
      <c r="F186" s="73">
        <v>1</v>
      </c>
      <c r="G186" s="74">
        <v>20</v>
      </c>
      <c r="H186" s="34">
        <f t="shared" si="24"/>
        <v>20</v>
      </c>
      <c r="I186" s="43">
        <f t="shared" si="21"/>
        <v>20</v>
      </c>
      <c r="J186" s="43">
        <f t="shared" si="22"/>
        <v>20</v>
      </c>
      <c r="K186" s="51"/>
      <c r="M186" s="42">
        <f t="shared" si="23"/>
        <v>20</v>
      </c>
    </row>
    <row r="187" spans="1:13" s="1" customFormat="1" ht="34.5" customHeight="1">
      <c r="A187" s="70" t="s">
        <v>544</v>
      </c>
      <c r="B187" s="71" t="s">
        <v>545</v>
      </c>
      <c r="C187" s="71" t="s">
        <v>348</v>
      </c>
      <c r="D187" s="72" t="s">
        <v>536</v>
      </c>
      <c r="E187" s="72" t="s">
        <v>543</v>
      </c>
      <c r="F187" s="73">
        <v>1</v>
      </c>
      <c r="G187" s="74">
        <v>32.4</v>
      </c>
      <c r="H187" s="34">
        <f t="shared" si="24"/>
        <v>32</v>
      </c>
      <c r="I187" s="43">
        <f t="shared" si="21"/>
        <v>32</v>
      </c>
      <c r="J187" s="43">
        <f t="shared" si="22"/>
        <v>32</v>
      </c>
      <c r="K187" s="51"/>
      <c r="M187" s="42">
        <f t="shared" si="23"/>
        <v>32.4</v>
      </c>
    </row>
    <row r="188" spans="1:13" s="1" customFormat="1" ht="34.5" customHeight="1">
      <c r="A188" s="70" t="s">
        <v>546</v>
      </c>
      <c r="B188" s="71" t="s">
        <v>547</v>
      </c>
      <c r="C188" s="71"/>
      <c r="D188" s="72"/>
      <c r="E188" s="72"/>
      <c r="F188" s="73"/>
      <c r="G188" s="74"/>
      <c r="H188" s="34"/>
      <c r="I188" s="43"/>
      <c r="J188" s="43"/>
      <c r="K188" s="51"/>
      <c r="M188" s="42">
        <f t="shared" si="23"/>
        <v>0</v>
      </c>
    </row>
    <row r="189" spans="1:13" s="1" customFormat="1" ht="34.5" customHeight="1">
      <c r="A189" s="70" t="s">
        <v>548</v>
      </c>
      <c r="B189" s="71" t="s">
        <v>549</v>
      </c>
      <c r="C189" s="71" t="s">
        <v>348</v>
      </c>
      <c r="D189" s="72" t="s">
        <v>550</v>
      </c>
      <c r="E189" s="72" t="s">
        <v>551</v>
      </c>
      <c r="F189" s="73">
        <v>1</v>
      </c>
      <c r="G189" s="74">
        <v>18</v>
      </c>
      <c r="H189" s="34">
        <f t="shared" si="24"/>
        <v>18</v>
      </c>
      <c r="I189" s="43">
        <f t="shared" si="21"/>
        <v>18</v>
      </c>
      <c r="J189" s="43">
        <f t="shared" si="22"/>
        <v>18</v>
      </c>
      <c r="K189" s="51"/>
      <c r="M189" s="42">
        <f t="shared" si="23"/>
        <v>18</v>
      </c>
    </row>
    <row r="190" spans="1:13" s="1" customFormat="1" ht="34.5" customHeight="1">
      <c r="A190" s="70" t="s">
        <v>552</v>
      </c>
      <c r="B190" s="71" t="s">
        <v>553</v>
      </c>
      <c r="C190" s="71" t="s">
        <v>348</v>
      </c>
      <c r="D190" s="72" t="s">
        <v>554</v>
      </c>
      <c r="E190" s="72" t="s">
        <v>555</v>
      </c>
      <c r="F190" s="73">
        <v>1</v>
      </c>
      <c r="G190" s="74">
        <v>54</v>
      </c>
      <c r="H190" s="34">
        <f t="shared" si="24"/>
        <v>54</v>
      </c>
      <c r="I190" s="43">
        <f t="shared" si="21"/>
        <v>54</v>
      </c>
      <c r="J190" s="43">
        <f t="shared" si="22"/>
        <v>54</v>
      </c>
      <c r="K190" s="51"/>
      <c r="M190" s="42">
        <f t="shared" si="23"/>
        <v>54</v>
      </c>
    </row>
    <row r="191" spans="1:13" s="1" customFormat="1" ht="34.5" customHeight="1">
      <c r="A191" s="70" t="s">
        <v>556</v>
      </c>
      <c r="B191" s="71" t="s">
        <v>557</v>
      </c>
      <c r="C191" s="71"/>
      <c r="D191" s="72"/>
      <c r="E191" s="72"/>
      <c r="F191" s="73"/>
      <c r="G191" s="74"/>
      <c r="H191" s="34"/>
      <c r="I191" s="43"/>
      <c r="J191" s="43"/>
      <c r="K191" s="51"/>
      <c r="M191" s="42">
        <f t="shared" si="23"/>
        <v>0</v>
      </c>
    </row>
    <row r="192" spans="1:13" s="1" customFormat="1" ht="34.5" customHeight="1">
      <c r="A192" s="70" t="s">
        <v>558</v>
      </c>
      <c r="B192" s="71" t="s">
        <v>559</v>
      </c>
      <c r="C192" s="71" t="s">
        <v>348</v>
      </c>
      <c r="D192" s="72" t="s">
        <v>349</v>
      </c>
      <c r="E192" s="72" t="s">
        <v>560</v>
      </c>
      <c r="F192" s="73">
        <v>1</v>
      </c>
      <c r="G192" s="74">
        <v>35</v>
      </c>
      <c r="H192" s="34">
        <f t="shared" si="24"/>
        <v>35</v>
      </c>
      <c r="I192" s="43">
        <f t="shared" si="21"/>
        <v>35</v>
      </c>
      <c r="J192" s="43">
        <f t="shared" si="22"/>
        <v>35</v>
      </c>
      <c r="K192" s="51"/>
      <c r="M192" s="42">
        <f t="shared" si="23"/>
        <v>35</v>
      </c>
    </row>
    <row r="193" spans="1:13" s="1" customFormat="1" ht="34.5" customHeight="1">
      <c r="A193" s="70" t="s">
        <v>561</v>
      </c>
      <c r="B193" s="71" t="s">
        <v>562</v>
      </c>
      <c r="C193" s="71" t="s">
        <v>348</v>
      </c>
      <c r="D193" s="72" t="s">
        <v>554</v>
      </c>
      <c r="E193" s="72" t="s">
        <v>563</v>
      </c>
      <c r="F193" s="73">
        <v>1</v>
      </c>
      <c r="G193" s="74">
        <v>40</v>
      </c>
      <c r="H193" s="34">
        <f t="shared" si="24"/>
        <v>40</v>
      </c>
      <c r="I193" s="43">
        <f t="shared" si="21"/>
        <v>40</v>
      </c>
      <c r="J193" s="43">
        <f t="shared" si="22"/>
        <v>40</v>
      </c>
      <c r="K193" s="51"/>
      <c r="M193" s="42">
        <f t="shared" si="23"/>
        <v>40</v>
      </c>
    </row>
    <row r="194" spans="1:13" s="1" customFormat="1" ht="34.5" customHeight="1">
      <c r="A194" s="76" t="s">
        <v>564</v>
      </c>
      <c r="B194" s="77"/>
      <c r="C194" s="77"/>
      <c r="D194" s="78"/>
      <c r="E194" s="79"/>
      <c r="F194" s="73"/>
      <c r="G194" s="74"/>
      <c r="H194" s="34">
        <f>H180+H166+H139+H94+H71+H13</f>
        <v>1762095</v>
      </c>
      <c r="I194" s="34"/>
      <c r="J194" s="34">
        <f>(J195-13000)/1.045</f>
        <v>1762095</v>
      </c>
      <c r="K194" s="51"/>
      <c r="M194" s="1">
        <v>1762095</v>
      </c>
    </row>
    <row r="195" spans="1:13" s="1" customFormat="1" ht="34.5" customHeight="1">
      <c r="A195" s="76" t="s">
        <v>14</v>
      </c>
      <c r="B195" s="77"/>
      <c r="C195" s="77"/>
      <c r="D195" s="78"/>
      <c r="E195" s="79"/>
      <c r="F195" s="73"/>
      <c r="G195" s="74"/>
      <c r="H195" s="34">
        <f>H194+H4</f>
        <v>1854389</v>
      </c>
      <c r="I195" s="34"/>
      <c r="J195" s="80">
        <v>1854389</v>
      </c>
      <c r="K195" s="51"/>
      <c r="M195" s="1">
        <v>1762095</v>
      </c>
    </row>
    <row r="196" spans="10:13" ht="12" hidden="1">
      <c r="J196" s="9">
        <f>J194</f>
        <v>1762095</v>
      </c>
      <c r="M196" s="1">
        <v>1762095</v>
      </c>
    </row>
    <row r="197" spans="10:13" ht="12" hidden="1">
      <c r="J197" s="9">
        <f>J194</f>
        <v>1762095</v>
      </c>
      <c r="M197" s="1">
        <v>1762095</v>
      </c>
    </row>
    <row r="198" spans="10:13" ht="12" hidden="1">
      <c r="J198" s="9">
        <f>J194</f>
        <v>1762095</v>
      </c>
      <c r="M198" s="1">
        <v>1762095</v>
      </c>
    </row>
    <row r="199" spans="10:13" ht="12" hidden="1">
      <c r="J199" s="9">
        <f>J194</f>
        <v>1762095</v>
      </c>
      <c r="M199" s="1">
        <v>1762095</v>
      </c>
    </row>
    <row r="200" spans="10:13" ht="12" hidden="1">
      <c r="J200" s="9">
        <f>J194</f>
        <v>1762095</v>
      </c>
      <c r="M200" s="1">
        <v>1762095</v>
      </c>
    </row>
    <row r="201" spans="10:13" ht="12" hidden="1">
      <c r="J201" s="9">
        <f>J199</f>
        <v>1762095</v>
      </c>
      <c r="M201" s="1">
        <v>1762095</v>
      </c>
    </row>
    <row r="202" spans="10:13" ht="12" hidden="1">
      <c r="J202" s="9">
        <f>J199</f>
        <v>1762095</v>
      </c>
      <c r="M202" s="1">
        <v>1762095</v>
      </c>
    </row>
    <row r="203" spans="10:13" ht="12" hidden="1">
      <c r="J203" s="9">
        <f>J199</f>
        <v>1762095</v>
      </c>
      <c r="M203" s="1">
        <v>1762095</v>
      </c>
    </row>
    <row r="204" spans="10:13" ht="12" hidden="1">
      <c r="J204" s="9">
        <f>J199</f>
        <v>1762095</v>
      </c>
      <c r="M204" s="1">
        <v>1762095</v>
      </c>
    </row>
    <row r="205" spans="10:13" ht="12" hidden="1">
      <c r="J205" s="9">
        <f>J199</f>
        <v>1762095</v>
      </c>
      <c r="M205" s="1">
        <v>1762095</v>
      </c>
    </row>
    <row r="206" spans="10:13" ht="12" hidden="1">
      <c r="J206" s="9">
        <f>J204</f>
        <v>1762095</v>
      </c>
      <c r="M206" s="1">
        <v>1762095</v>
      </c>
    </row>
    <row r="207" spans="10:13" ht="12" hidden="1">
      <c r="J207" s="9">
        <f>J204</f>
        <v>1762095</v>
      </c>
      <c r="M207" s="1">
        <v>1762095</v>
      </c>
    </row>
    <row r="208" spans="10:13" ht="12" hidden="1">
      <c r="J208" s="9">
        <f>J204</f>
        <v>1762095</v>
      </c>
      <c r="M208" s="1">
        <v>1762095</v>
      </c>
    </row>
    <row r="209" spans="10:13" ht="12" hidden="1">
      <c r="J209" s="9">
        <f>J204</f>
        <v>1762095</v>
      </c>
      <c r="M209" s="1">
        <v>1762095</v>
      </c>
    </row>
    <row r="210" spans="10:13" ht="12" hidden="1">
      <c r="J210" s="9">
        <f>J204</f>
        <v>1762095</v>
      </c>
      <c r="M210" s="1">
        <v>1762095</v>
      </c>
    </row>
    <row r="211" spans="10:13" ht="12" hidden="1">
      <c r="J211" s="9">
        <f>J209</f>
        <v>1762095</v>
      </c>
      <c r="M211" s="1">
        <v>1762095</v>
      </c>
    </row>
    <row r="212" spans="10:13" ht="12" hidden="1">
      <c r="J212" s="9">
        <f>J209</f>
        <v>1762095</v>
      </c>
      <c r="M212" s="1">
        <v>1762095</v>
      </c>
    </row>
    <row r="213" spans="10:13" ht="12" hidden="1">
      <c r="J213" s="9">
        <f>J209</f>
        <v>1762095</v>
      </c>
      <c r="M213" s="1">
        <v>1762095</v>
      </c>
    </row>
    <row r="214" spans="10:13" ht="12" hidden="1">
      <c r="J214" s="9">
        <f>J209</f>
        <v>1762095</v>
      </c>
      <c r="M214" s="1">
        <v>1762095</v>
      </c>
    </row>
    <row r="215" spans="10:13" ht="12" hidden="1">
      <c r="J215" s="9">
        <f>J209</f>
        <v>1762095</v>
      </c>
      <c r="M215" s="1">
        <v>1762095</v>
      </c>
    </row>
    <row r="216" spans="10:13" ht="12" hidden="1">
      <c r="J216" s="9">
        <f>J214</f>
        <v>1762095</v>
      </c>
      <c r="M216" s="1">
        <v>1762095</v>
      </c>
    </row>
    <row r="217" spans="10:13" ht="12" hidden="1">
      <c r="J217" s="9">
        <f>J214</f>
        <v>1762095</v>
      </c>
      <c r="M217" s="1">
        <v>1762095</v>
      </c>
    </row>
    <row r="218" spans="10:13" ht="12" hidden="1">
      <c r="J218" s="9">
        <f>J214</f>
        <v>1762095</v>
      </c>
      <c r="M218" s="1">
        <v>1762095</v>
      </c>
    </row>
    <row r="219" spans="10:13" ht="12" hidden="1">
      <c r="J219" s="9">
        <f>J214</f>
        <v>1762095</v>
      </c>
      <c r="M219" s="1">
        <v>1762095</v>
      </c>
    </row>
    <row r="220" spans="10:13" ht="12" hidden="1">
      <c r="J220" s="9">
        <f>J214</f>
        <v>1762095</v>
      </c>
      <c r="M220" s="1">
        <v>1762095</v>
      </c>
    </row>
    <row r="221" spans="10:13" ht="12" hidden="1">
      <c r="J221" s="9">
        <f>J219</f>
        <v>1762095</v>
      </c>
      <c r="M221" s="1">
        <v>1762095</v>
      </c>
    </row>
    <row r="222" spans="10:13" ht="12" hidden="1">
      <c r="J222" s="9">
        <f>J219</f>
        <v>1762095</v>
      </c>
      <c r="M222" s="1">
        <v>1762095</v>
      </c>
    </row>
    <row r="223" spans="10:13" ht="12" hidden="1">
      <c r="J223" s="9">
        <f>J219</f>
        <v>1762095</v>
      </c>
      <c r="M223" s="1">
        <v>1762095</v>
      </c>
    </row>
    <row r="224" spans="10:13" ht="12" hidden="1">
      <c r="J224" s="9">
        <f>J219</f>
        <v>1762095</v>
      </c>
      <c r="M224" s="1">
        <v>1762095</v>
      </c>
    </row>
    <row r="225" spans="10:13" ht="12" hidden="1">
      <c r="J225" s="9">
        <f>J219</f>
        <v>1762095</v>
      </c>
      <c r="M225" s="1">
        <v>1762095</v>
      </c>
    </row>
    <row r="226" spans="10:13" ht="12" hidden="1">
      <c r="J226" s="9">
        <f>J224</f>
        <v>1762095</v>
      </c>
      <c r="M226" s="1">
        <v>1762095</v>
      </c>
    </row>
    <row r="227" spans="10:13" ht="12" hidden="1">
      <c r="J227" s="9">
        <f>J224</f>
        <v>1762095</v>
      </c>
      <c r="M227" s="1">
        <v>1762095</v>
      </c>
    </row>
    <row r="228" spans="10:13" ht="12" hidden="1">
      <c r="J228" s="9">
        <f>J224</f>
        <v>1762095</v>
      </c>
      <c r="M228" s="1">
        <v>1762095</v>
      </c>
    </row>
    <row r="229" spans="10:13" ht="12" hidden="1">
      <c r="J229" s="9">
        <f>J224</f>
        <v>1762095</v>
      </c>
      <c r="M229" s="1">
        <v>1762095</v>
      </c>
    </row>
    <row r="230" spans="10:13" ht="12" hidden="1">
      <c r="J230" s="9">
        <f>J224</f>
        <v>1762095</v>
      </c>
      <c r="M230" s="1">
        <v>1762095</v>
      </c>
    </row>
    <row r="231" spans="10:13" ht="12" hidden="1">
      <c r="J231" s="9">
        <f>J229</f>
        <v>1762095</v>
      </c>
      <c r="M231" s="1">
        <v>1762095</v>
      </c>
    </row>
    <row r="232" spans="10:13" ht="12" hidden="1">
      <c r="J232" s="9">
        <f>J229</f>
        <v>1762095</v>
      </c>
      <c r="M232" s="1">
        <v>1762095</v>
      </c>
    </row>
    <row r="233" spans="10:13" ht="12" hidden="1">
      <c r="J233" s="9">
        <f>J229</f>
        <v>1762095</v>
      </c>
      <c r="M233" s="1">
        <v>1762095</v>
      </c>
    </row>
    <row r="234" spans="10:13" ht="12" hidden="1">
      <c r="J234" s="9">
        <f>J229</f>
        <v>1762095</v>
      </c>
      <c r="M234" s="1">
        <v>1762095</v>
      </c>
    </row>
    <row r="235" spans="10:13" ht="12" hidden="1">
      <c r="J235" s="9">
        <f>J229</f>
        <v>1762095</v>
      </c>
      <c r="M235" s="1">
        <v>1762095</v>
      </c>
    </row>
    <row r="236" spans="10:13" ht="12" hidden="1">
      <c r="J236" s="9">
        <f>J234</f>
        <v>1762095</v>
      </c>
      <c r="M236" s="1">
        <v>1762095</v>
      </c>
    </row>
    <row r="237" spans="10:13" ht="12" hidden="1">
      <c r="J237" s="9">
        <f>J234</f>
        <v>1762095</v>
      </c>
      <c r="M237" s="1">
        <v>1762095</v>
      </c>
    </row>
    <row r="238" spans="10:13" ht="12" hidden="1">
      <c r="J238" s="9">
        <f>J234</f>
        <v>1762095</v>
      </c>
      <c r="M238" s="1">
        <v>1762095</v>
      </c>
    </row>
    <row r="239" spans="10:13" ht="12" hidden="1">
      <c r="J239" s="9">
        <f>J234</f>
        <v>1762095</v>
      </c>
      <c r="M239" s="1">
        <v>1762095</v>
      </c>
    </row>
    <row r="240" spans="10:13" ht="12" hidden="1">
      <c r="J240" s="9">
        <f>J238</f>
        <v>1762095</v>
      </c>
      <c r="M240" s="1">
        <v>1762095</v>
      </c>
    </row>
    <row r="241" spans="10:13" ht="12" hidden="1">
      <c r="J241" s="9">
        <f>J238</f>
        <v>1762095</v>
      </c>
      <c r="M241" s="1">
        <v>1762095</v>
      </c>
    </row>
    <row r="242" spans="10:13" ht="12" hidden="1">
      <c r="J242" s="9">
        <f>J238</f>
        <v>1762095</v>
      </c>
      <c r="M242" s="1">
        <v>1762095</v>
      </c>
    </row>
    <row r="243" spans="10:13" ht="12" hidden="1">
      <c r="J243" s="9">
        <f>J238</f>
        <v>1762095</v>
      </c>
      <c r="M243" s="1">
        <v>1762095</v>
      </c>
    </row>
    <row r="244" spans="10:13" ht="12" hidden="1">
      <c r="J244" s="9">
        <f>J238</f>
        <v>1762095</v>
      </c>
      <c r="M244" s="1">
        <v>1762095</v>
      </c>
    </row>
    <row r="245" spans="10:13" ht="12" hidden="1">
      <c r="J245" s="9">
        <f>J243</f>
        <v>1762095</v>
      </c>
      <c r="M245" s="1">
        <v>1762095</v>
      </c>
    </row>
    <row r="246" spans="10:13" ht="12" hidden="1">
      <c r="J246" s="9">
        <f>J243</f>
        <v>1762095</v>
      </c>
      <c r="M246" s="1">
        <v>1762095</v>
      </c>
    </row>
    <row r="247" spans="10:13" ht="12" hidden="1">
      <c r="J247" s="9">
        <f>J243</f>
        <v>1762095</v>
      </c>
      <c r="M247" s="1">
        <v>1762095</v>
      </c>
    </row>
    <row r="248" spans="10:13" ht="12" hidden="1">
      <c r="J248" s="9">
        <f>J243</f>
        <v>1762095</v>
      </c>
      <c r="M248" s="1">
        <v>1762095</v>
      </c>
    </row>
    <row r="249" spans="10:13" ht="12" hidden="1">
      <c r="J249" s="9">
        <f>J243</f>
        <v>1762095</v>
      </c>
      <c r="M249" s="1">
        <v>1762095</v>
      </c>
    </row>
    <row r="250" spans="10:13" ht="12" hidden="1">
      <c r="J250" s="9">
        <f>J248</f>
        <v>1762095</v>
      </c>
      <c r="M250" s="1">
        <v>1762095</v>
      </c>
    </row>
    <row r="251" spans="10:13" ht="12" hidden="1">
      <c r="J251" s="9">
        <f>J248</f>
        <v>1762095</v>
      </c>
      <c r="M251" s="1">
        <v>1762095</v>
      </c>
    </row>
    <row r="252" spans="10:13" ht="12" hidden="1">
      <c r="J252" s="9">
        <f>J248</f>
        <v>1762095</v>
      </c>
      <c r="M252" s="1">
        <v>1762095</v>
      </c>
    </row>
    <row r="253" spans="10:13" ht="12" hidden="1">
      <c r="J253" s="9">
        <f>J248</f>
        <v>1762095</v>
      </c>
      <c r="M253" s="1">
        <v>1762095</v>
      </c>
    </row>
    <row r="254" spans="10:13" ht="12" hidden="1">
      <c r="J254" s="9">
        <f>J248</f>
        <v>1762095</v>
      </c>
      <c r="M254" s="1">
        <v>1762095</v>
      </c>
    </row>
    <row r="255" spans="10:13" ht="12" hidden="1">
      <c r="J255" s="9">
        <f>J253</f>
        <v>1762095</v>
      </c>
      <c r="M255" s="1">
        <v>1762095</v>
      </c>
    </row>
    <row r="256" spans="10:13" ht="12" hidden="1">
      <c r="J256" s="9">
        <f>J253</f>
        <v>1762095</v>
      </c>
      <c r="M256" s="1">
        <v>1762095</v>
      </c>
    </row>
    <row r="257" spans="10:13" ht="12" hidden="1">
      <c r="J257" s="9">
        <f>J253</f>
        <v>1762095</v>
      </c>
      <c r="M257" s="1">
        <v>1762095</v>
      </c>
    </row>
    <row r="258" spans="10:13" ht="12" hidden="1">
      <c r="J258" s="9">
        <f>J253</f>
        <v>1762095</v>
      </c>
      <c r="M258" s="1">
        <v>1762095</v>
      </c>
    </row>
    <row r="259" spans="10:13" ht="12" hidden="1">
      <c r="J259" s="9">
        <f>J253</f>
        <v>1762095</v>
      </c>
      <c r="M259" s="1">
        <v>1762095</v>
      </c>
    </row>
    <row r="260" spans="10:13" ht="12" hidden="1">
      <c r="J260" s="9">
        <f>J258</f>
        <v>1762095</v>
      </c>
      <c r="M260" s="1">
        <v>1762095</v>
      </c>
    </row>
    <row r="261" spans="10:13" ht="12" hidden="1">
      <c r="J261" s="9">
        <f>J258</f>
        <v>1762095</v>
      </c>
      <c r="M261" s="1">
        <v>1762095</v>
      </c>
    </row>
    <row r="262" spans="10:13" ht="12" hidden="1">
      <c r="J262" s="9">
        <f>J258</f>
        <v>1762095</v>
      </c>
      <c r="M262" s="1">
        <v>1762095</v>
      </c>
    </row>
    <row r="263" spans="10:13" ht="12" hidden="1">
      <c r="J263" s="9">
        <f>J258</f>
        <v>1762095</v>
      </c>
      <c r="M263" s="1">
        <v>1762095</v>
      </c>
    </row>
    <row r="264" spans="10:13" ht="12" hidden="1">
      <c r="J264" s="9">
        <f>J258</f>
        <v>1762095</v>
      </c>
      <c r="M264" s="1">
        <v>1762095</v>
      </c>
    </row>
    <row r="265" spans="10:13" ht="12" hidden="1">
      <c r="J265" s="9">
        <f>J263</f>
        <v>1762095</v>
      </c>
      <c r="M265" s="1">
        <v>1762095</v>
      </c>
    </row>
    <row r="266" spans="10:13" ht="12" hidden="1">
      <c r="J266" s="9">
        <f>J263</f>
        <v>1762095</v>
      </c>
      <c r="M266" s="1">
        <v>1762095</v>
      </c>
    </row>
    <row r="267" spans="10:13" ht="12" hidden="1">
      <c r="J267" s="9">
        <f>J263</f>
        <v>1762095</v>
      </c>
      <c r="M267" s="1">
        <v>1762095</v>
      </c>
    </row>
    <row r="268" spans="10:13" ht="12" hidden="1">
      <c r="J268" s="9">
        <f>J263</f>
        <v>1762095</v>
      </c>
      <c r="M268" s="1">
        <v>1762095</v>
      </c>
    </row>
    <row r="269" spans="10:13" ht="12" hidden="1">
      <c r="J269" s="9">
        <f>J263</f>
        <v>1762095</v>
      </c>
      <c r="M269" s="1">
        <v>1762095</v>
      </c>
    </row>
    <row r="270" spans="10:13" ht="12" hidden="1">
      <c r="J270" s="9">
        <f>J268</f>
        <v>1762095</v>
      </c>
      <c r="M270" s="1">
        <v>1762095</v>
      </c>
    </row>
    <row r="271" spans="10:13" ht="12" hidden="1">
      <c r="J271" s="9">
        <f>J268</f>
        <v>1762095</v>
      </c>
      <c r="M271" s="1">
        <v>1762095</v>
      </c>
    </row>
    <row r="272" spans="10:13" ht="12" hidden="1">
      <c r="J272" s="9">
        <f>J268</f>
        <v>1762095</v>
      </c>
      <c r="M272" s="1">
        <v>1762095</v>
      </c>
    </row>
    <row r="273" spans="10:13" ht="12" hidden="1">
      <c r="J273" s="9">
        <f>J268</f>
        <v>1762095</v>
      </c>
      <c r="M273" s="1">
        <v>1762095</v>
      </c>
    </row>
    <row r="274" spans="10:13" ht="12" hidden="1">
      <c r="J274" s="9">
        <f>J268</f>
        <v>1762095</v>
      </c>
      <c r="M274" s="1">
        <v>1762095</v>
      </c>
    </row>
    <row r="275" spans="10:13" ht="12" hidden="1">
      <c r="J275" s="9">
        <f>J273</f>
        <v>1762095</v>
      </c>
      <c r="M275" s="1">
        <v>1762095</v>
      </c>
    </row>
    <row r="276" spans="10:13" ht="12" hidden="1">
      <c r="J276" s="9">
        <f>J273</f>
        <v>1762095</v>
      </c>
      <c r="M276" s="1">
        <v>1762095</v>
      </c>
    </row>
    <row r="277" spans="10:13" ht="12" hidden="1">
      <c r="J277" s="9">
        <f>J273</f>
        <v>1762095</v>
      </c>
      <c r="M277" s="1">
        <v>1762095</v>
      </c>
    </row>
    <row r="278" spans="10:13" ht="12" hidden="1">
      <c r="J278" s="9">
        <f>J273</f>
        <v>1762095</v>
      </c>
      <c r="M278" s="1">
        <v>1762095</v>
      </c>
    </row>
    <row r="279" spans="10:13" ht="12" hidden="1">
      <c r="J279" s="9">
        <f>J273</f>
        <v>1762095</v>
      </c>
      <c r="M279" s="1">
        <v>1762095</v>
      </c>
    </row>
    <row r="280" spans="10:13" ht="12" hidden="1">
      <c r="J280" s="9">
        <f>J278</f>
        <v>1762095</v>
      </c>
      <c r="M280" s="1">
        <v>1762095</v>
      </c>
    </row>
    <row r="281" spans="10:13" ht="12" hidden="1">
      <c r="J281" s="9">
        <f>J278</f>
        <v>1762095</v>
      </c>
      <c r="M281" s="1">
        <v>1762095</v>
      </c>
    </row>
    <row r="282" spans="10:13" ht="12" hidden="1">
      <c r="J282" s="9">
        <f>J278</f>
        <v>1762095</v>
      </c>
      <c r="M282" s="1">
        <v>1762095</v>
      </c>
    </row>
    <row r="283" spans="10:13" ht="12" hidden="1">
      <c r="J283" s="9">
        <f>J278</f>
        <v>1762095</v>
      </c>
      <c r="M283" s="1">
        <v>1762095</v>
      </c>
    </row>
    <row r="284" spans="10:13" ht="12" hidden="1">
      <c r="J284" s="9">
        <f>J278</f>
        <v>1762095</v>
      </c>
      <c r="M284" s="1">
        <v>1762095</v>
      </c>
    </row>
    <row r="285" spans="10:13" ht="12" hidden="1">
      <c r="J285" s="9">
        <f>J283</f>
        <v>1762095</v>
      </c>
      <c r="M285" s="1">
        <v>1762095</v>
      </c>
    </row>
    <row r="286" spans="10:13" ht="12" hidden="1">
      <c r="J286" s="9">
        <f>J283</f>
        <v>1762095</v>
      </c>
      <c r="M286" s="1">
        <v>1762095</v>
      </c>
    </row>
    <row r="287" spans="10:13" ht="12" hidden="1">
      <c r="J287" s="9">
        <f>J283</f>
        <v>1762095</v>
      </c>
      <c r="M287" s="1">
        <v>1762095</v>
      </c>
    </row>
    <row r="288" spans="10:13" ht="12" hidden="1">
      <c r="J288" s="9">
        <f>J283</f>
        <v>1762095</v>
      </c>
      <c r="M288" s="1">
        <v>1762095</v>
      </c>
    </row>
    <row r="289" spans="10:13" ht="12" hidden="1">
      <c r="J289" s="9">
        <f>J283</f>
        <v>1762095</v>
      </c>
      <c r="M289" s="1">
        <v>1762095</v>
      </c>
    </row>
    <row r="290" spans="10:13" ht="12" hidden="1">
      <c r="J290" s="9">
        <f>J288</f>
        <v>1762095</v>
      </c>
      <c r="M290" s="1">
        <v>1762095</v>
      </c>
    </row>
    <row r="291" spans="10:13" ht="12" hidden="1">
      <c r="J291" s="9">
        <f>J288</f>
        <v>1762095</v>
      </c>
      <c r="M291" s="1">
        <v>1762095</v>
      </c>
    </row>
    <row r="292" spans="10:13" ht="12" hidden="1">
      <c r="J292" s="9">
        <f>J288</f>
        <v>1762095</v>
      </c>
      <c r="M292" s="1">
        <v>1762095</v>
      </c>
    </row>
    <row r="293" spans="10:13" ht="12" hidden="1">
      <c r="J293" s="9">
        <f>J288</f>
        <v>1762095</v>
      </c>
      <c r="M293" s="1">
        <v>1762095</v>
      </c>
    </row>
    <row r="294" spans="10:13" ht="12" hidden="1">
      <c r="J294" s="9">
        <f>J288</f>
        <v>1762095</v>
      </c>
      <c r="M294" s="1">
        <v>1762095</v>
      </c>
    </row>
    <row r="295" spans="10:13" ht="12" hidden="1">
      <c r="J295" s="9">
        <f>J293</f>
        <v>1762095</v>
      </c>
      <c r="M295" s="1">
        <v>1762095</v>
      </c>
    </row>
    <row r="296" spans="10:13" ht="12" hidden="1">
      <c r="J296" s="9">
        <f>J293</f>
        <v>1762095</v>
      </c>
      <c r="M296" s="1">
        <v>1762095</v>
      </c>
    </row>
    <row r="297" spans="10:13" ht="12" hidden="1">
      <c r="J297" s="9">
        <f>J293</f>
        <v>1762095</v>
      </c>
      <c r="M297" s="1">
        <v>1762095</v>
      </c>
    </row>
    <row r="298" spans="10:13" ht="12" hidden="1">
      <c r="J298" s="9">
        <f>J293</f>
        <v>1762095</v>
      </c>
      <c r="M298" s="1">
        <v>1762095</v>
      </c>
    </row>
    <row r="299" spans="10:13" ht="12" hidden="1">
      <c r="J299" s="9">
        <f>J293</f>
        <v>1762095</v>
      </c>
      <c r="M299" s="1">
        <v>1762095</v>
      </c>
    </row>
    <row r="300" spans="10:13" ht="12" hidden="1">
      <c r="J300" s="9">
        <f>J297</f>
        <v>1762095</v>
      </c>
      <c r="M300" s="1">
        <v>1762095</v>
      </c>
    </row>
    <row r="301" spans="10:13" ht="12" hidden="1">
      <c r="J301" s="9">
        <f>J297</f>
        <v>1762095</v>
      </c>
      <c r="M301" s="1">
        <v>1762095</v>
      </c>
    </row>
    <row r="302" spans="10:13" ht="12" hidden="1">
      <c r="J302" s="9">
        <f>J297</f>
        <v>1762095</v>
      </c>
      <c r="M302" s="1">
        <v>1762095</v>
      </c>
    </row>
    <row r="303" spans="10:13" ht="12" hidden="1">
      <c r="J303" s="9">
        <f>J297</f>
        <v>1762095</v>
      </c>
      <c r="M303" s="1">
        <v>1762095</v>
      </c>
    </row>
    <row r="304" spans="10:13" ht="12" hidden="1">
      <c r="J304" s="9">
        <f>J302</f>
        <v>1762095</v>
      </c>
      <c r="M304" s="1">
        <v>1762095</v>
      </c>
    </row>
    <row r="305" spans="10:13" ht="12" hidden="1">
      <c r="J305" s="9">
        <f>J302</f>
        <v>1762095</v>
      </c>
      <c r="M305" s="1">
        <v>1762095</v>
      </c>
    </row>
    <row r="306" spans="10:13" ht="12" hidden="1">
      <c r="J306" s="9">
        <f>J302</f>
        <v>1762095</v>
      </c>
      <c r="M306" s="1">
        <v>1762095</v>
      </c>
    </row>
    <row r="307" spans="10:13" ht="12" hidden="1">
      <c r="J307" s="9">
        <f>J302</f>
        <v>1762095</v>
      </c>
      <c r="M307" s="1">
        <v>1762095</v>
      </c>
    </row>
    <row r="308" spans="10:13" ht="12" hidden="1">
      <c r="J308" s="9">
        <f>J302</f>
        <v>1762095</v>
      </c>
      <c r="M308" s="1">
        <v>1762095</v>
      </c>
    </row>
    <row r="309" spans="10:13" ht="12" hidden="1">
      <c r="J309" s="9">
        <f>J307</f>
        <v>1762095</v>
      </c>
      <c r="M309" s="1">
        <v>1762095</v>
      </c>
    </row>
    <row r="310" spans="10:13" ht="12" hidden="1">
      <c r="J310" s="9">
        <f>J307</f>
        <v>1762095</v>
      </c>
      <c r="M310" s="1">
        <v>1762095</v>
      </c>
    </row>
    <row r="311" spans="10:13" ht="12" hidden="1">
      <c r="J311" s="9">
        <f>J307</f>
        <v>1762095</v>
      </c>
      <c r="M311" s="1">
        <v>1762095</v>
      </c>
    </row>
    <row r="312" spans="10:13" ht="12" hidden="1">
      <c r="J312" s="9">
        <f>J307</f>
        <v>1762095</v>
      </c>
      <c r="M312" s="1">
        <v>1762095</v>
      </c>
    </row>
    <row r="313" spans="10:13" ht="12" hidden="1">
      <c r="J313" s="9">
        <f>J307</f>
        <v>1762095</v>
      </c>
      <c r="M313" s="1">
        <v>1762095</v>
      </c>
    </row>
    <row r="314" spans="10:13" ht="12" hidden="1">
      <c r="J314" s="9">
        <f>J312</f>
        <v>1762095</v>
      </c>
      <c r="M314" s="1">
        <v>1762095</v>
      </c>
    </row>
    <row r="315" spans="10:13" ht="12" hidden="1">
      <c r="J315" s="9">
        <f>J312</f>
        <v>1762095</v>
      </c>
      <c r="M315" s="1">
        <v>1762095</v>
      </c>
    </row>
    <row r="316" spans="10:13" ht="12" hidden="1">
      <c r="J316" s="9">
        <f>J312</f>
        <v>1762095</v>
      </c>
      <c r="M316" s="1">
        <v>1762095</v>
      </c>
    </row>
    <row r="317" spans="10:13" ht="12" hidden="1">
      <c r="J317" s="9">
        <f>J312</f>
        <v>1762095</v>
      </c>
      <c r="M317" s="1">
        <v>1762095</v>
      </c>
    </row>
    <row r="318" spans="10:13" ht="12" hidden="1">
      <c r="J318" s="9">
        <f>J312</f>
        <v>1762095</v>
      </c>
      <c r="M318" s="1">
        <v>1762095</v>
      </c>
    </row>
    <row r="319" spans="10:13" ht="12" hidden="1">
      <c r="J319" s="9">
        <f>J317</f>
        <v>1762095</v>
      </c>
      <c r="M319" s="1">
        <v>1762095</v>
      </c>
    </row>
    <row r="320" spans="10:13" ht="12" hidden="1">
      <c r="J320" s="9">
        <f>J317</f>
        <v>1762095</v>
      </c>
      <c r="M320" s="1">
        <v>1762095</v>
      </c>
    </row>
    <row r="321" spans="10:13" ht="12" hidden="1">
      <c r="J321" s="9">
        <f>J317</f>
        <v>1762095</v>
      </c>
      <c r="M321" s="1">
        <v>1762095</v>
      </c>
    </row>
    <row r="322" spans="10:13" ht="12" hidden="1">
      <c r="J322" s="9">
        <f>J317</f>
        <v>1762095</v>
      </c>
      <c r="M322" s="1">
        <v>1762095</v>
      </c>
    </row>
    <row r="323" spans="10:13" ht="12" hidden="1">
      <c r="J323" s="9">
        <f>J317</f>
        <v>1762095</v>
      </c>
      <c r="M323" s="1">
        <v>1762095</v>
      </c>
    </row>
    <row r="324" spans="10:13" ht="12" hidden="1">
      <c r="J324" s="9">
        <f>J322</f>
        <v>1762095</v>
      </c>
      <c r="M324" s="1">
        <v>1762095</v>
      </c>
    </row>
    <row r="325" spans="10:13" ht="12" hidden="1">
      <c r="J325" s="9">
        <f>J322</f>
        <v>1762095</v>
      </c>
      <c r="M325" s="1">
        <v>1762095</v>
      </c>
    </row>
    <row r="326" spans="10:13" ht="12" hidden="1">
      <c r="J326" s="9">
        <f>J322</f>
        <v>1762095</v>
      </c>
      <c r="M326" s="1">
        <v>1762095</v>
      </c>
    </row>
    <row r="327" spans="10:13" ht="12" hidden="1">
      <c r="J327" s="9">
        <f>J322</f>
        <v>1762095</v>
      </c>
      <c r="M327" s="1">
        <v>1762095</v>
      </c>
    </row>
    <row r="328" spans="10:13" ht="12" hidden="1">
      <c r="J328" s="9">
        <f>J322</f>
        <v>1762095</v>
      </c>
      <c r="M328" s="1">
        <v>1762095</v>
      </c>
    </row>
    <row r="329" spans="10:13" ht="12" hidden="1">
      <c r="J329" s="9">
        <f>J327</f>
        <v>1762095</v>
      </c>
      <c r="M329" s="1">
        <v>1762095</v>
      </c>
    </row>
    <row r="330" spans="10:13" ht="12" hidden="1">
      <c r="J330" s="9">
        <f>J327</f>
        <v>1762095</v>
      </c>
      <c r="M330" s="1">
        <v>1762095</v>
      </c>
    </row>
    <row r="331" spans="10:13" ht="12" hidden="1">
      <c r="J331" s="9">
        <f>J327</f>
        <v>1762095</v>
      </c>
      <c r="M331" s="1">
        <v>1762095</v>
      </c>
    </row>
    <row r="332" spans="10:13" ht="12" hidden="1">
      <c r="J332" s="9">
        <f>J327</f>
        <v>1762095</v>
      </c>
      <c r="M332" s="1">
        <v>1762095</v>
      </c>
    </row>
    <row r="333" spans="10:13" ht="12" hidden="1">
      <c r="J333" s="9">
        <f>J327</f>
        <v>1762095</v>
      </c>
      <c r="M333" s="1">
        <v>1762095</v>
      </c>
    </row>
    <row r="334" spans="10:13" ht="12" hidden="1">
      <c r="J334" s="9">
        <f>J332</f>
        <v>1762095</v>
      </c>
      <c r="M334" s="1">
        <v>1762095</v>
      </c>
    </row>
    <row r="335" spans="10:13" ht="12" hidden="1">
      <c r="J335" s="9">
        <f>J332</f>
        <v>1762095</v>
      </c>
      <c r="M335" s="1">
        <v>1762095</v>
      </c>
    </row>
    <row r="336" spans="10:13" ht="12" hidden="1">
      <c r="J336" s="9">
        <f>J332</f>
        <v>1762095</v>
      </c>
      <c r="M336" s="1">
        <v>1762095</v>
      </c>
    </row>
    <row r="337" spans="10:13" ht="12" hidden="1">
      <c r="J337" s="9">
        <f>J332</f>
        <v>1762095</v>
      </c>
      <c r="M337" s="1">
        <v>1762095</v>
      </c>
    </row>
    <row r="338" spans="10:13" ht="12" hidden="1">
      <c r="J338" s="9">
        <f>J332</f>
        <v>1762095</v>
      </c>
      <c r="M338" s="1">
        <v>1762095</v>
      </c>
    </row>
    <row r="339" spans="10:13" ht="12" hidden="1">
      <c r="J339" s="9">
        <f>J336</f>
        <v>1762095</v>
      </c>
      <c r="M339" s="1">
        <v>1762095</v>
      </c>
    </row>
    <row r="340" spans="10:13" ht="12" hidden="1">
      <c r="J340" s="9">
        <f>J336</f>
        <v>1762095</v>
      </c>
      <c r="M340" s="1">
        <v>1762095</v>
      </c>
    </row>
    <row r="341" spans="10:13" ht="12" hidden="1">
      <c r="J341" s="9">
        <f>J336</f>
        <v>1762095</v>
      </c>
      <c r="M341" s="1">
        <v>1762095</v>
      </c>
    </row>
    <row r="342" spans="10:13" ht="12" hidden="1">
      <c r="J342" s="9">
        <f>J336</f>
        <v>1762095</v>
      </c>
      <c r="M342" s="1">
        <v>1762095</v>
      </c>
    </row>
    <row r="343" spans="10:13" ht="12" hidden="1">
      <c r="J343" s="9">
        <f>J341</f>
        <v>1762095</v>
      </c>
      <c r="M343" s="1">
        <v>1762095</v>
      </c>
    </row>
    <row r="344" spans="10:13" ht="12" hidden="1">
      <c r="J344" s="9">
        <f>J341</f>
        <v>1762095</v>
      </c>
      <c r="M344" s="1">
        <v>1762095</v>
      </c>
    </row>
    <row r="345" spans="10:13" ht="12" hidden="1">
      <c r="J345" s="9">
        <f>J341</f>
        <v>1762095</v>
      </c>
      <c r="M345" s="1">
        <v>1762095</v>
      </c>
    </row>
    <row r="346" spans="10:13" ht="12" hidden="1">
      <c r="J346" s="9">
        <f>J341</f>
        <v>1762095</v>
      </c>
      <c r="M346" s="1">
        <v>1762095</v>
      </c>
    </row>
    <row r="347" spans="10:13" ht="12" hidden="1">
      <c r="J347" s="9">
        <f>J341</f>
        <v>1762095</v>
      </c>
      <c r="M347" s="1">
        <v>1762095</v>
      </c>
    </row>
    <row r="348" spans="10:13" ht="12" hidden="1">
      <c r="J348" s="9">
        <f>J346</f>
        <v>1762095</v>
      </c>
      <c r="M348" s="1">
        <v>1762095</v>
      </c>
    </row>
    <row r="349" spans="10:13" ht="12" hidden="1">
      <c r="J349" s="9">
        <f>J346</f>
        <v>1762095</v>
      </c>
      <c r="M349" s="1">
        <v>1762095</v>
      </c>
    </row>
    <row r="350" spans="10:13" ht="12" hidden="1">
      <c r="J350" s="9">
        <f>J346</f>
        <v>1762095</v>
      </c>
      <c r="M350" s="1">
        <v>1762095</v>
      </c>
    </row>
    <row r="351" spans="10:13" ht="12" hidden="1">
      <c r="J351" s="9">
        <f>J346</f>
        <v>1762095</v>
      </c>
      <c r="M351" s="1">
        <v>1762095</v>
      </c>
    </row>
    <row r="352" spans="10:13" ht="12" hidden="1">
      <c r="J352" s="9">
        <f>J346</f>
        <v>1762095</v>
      </c>
      <c r="M352" s="1">
        <v>1762095</v>
      </c>
    </row>
    <row r="353" spans="10:13" ht="12" hidden="1">
      <c r="J353" s="9">
        <f>J351</f>
        <v>1762095</v>
      </c>
      <c r="M353" s="1">
        <v>1762095</v>
      </c>
    </row>
    <row r="354" spans="10:13" ht="12" hidden="1">
      <c r="J354" s="9">
        <f>J351</f>
        <v>1762095</v>
      </c>
      <c r="M354" s="1">
        <v>1762095</v>
      </c>
    </row>
    <row r="355" spans="10:13" ht="12" hidden="1">
      <c r="J355" s="9">
        <f>J351</f>
        <v>1762095</v>
      </c>
      <c r="M355" s="1">
        <v>1762095</v>
      </c>
    </row>
    <row r="356" spans="10:13" ht="12" hidden="1">
      <c r="J356" s="9">
        <f>J351</f>
        <v>1762095</v>
      </c>
      <c r="M356" s="1">
        <v>1762095</v>
      </c>
    </row>
    <row r="357" spans="10:13" ht="12" hidden="1">
      <c r="J357" s="9">
        <f>J351</f>
        <v>1762095</v>
      </c>
      <c r="M357" s="1">
        <v>1762095</v>
      </c>
    </row>
    <row r="358" spans="10:13" ht="12" hidden="1">
      <c r="J358" s="9">
        <f>J356</f>
        <v>1762095</v>
      </c>
      <c r="M358" s="1">
        <v>1762095</v>
      </c>
    </row>
    <row r="359" spans="10:13" ht="12" hidden="1">
      <c r="J359" s="9">
        <f>J356</f>
        <v>1762095</v>
      </c>
      <c r="M359" s="1">
        <v>1762095</v>
      </c>
    </row>
    <row r="360" spans="10:13" ht="12" hidden="1">
      <c r="J360" s="9">
        <f>J356</f>
        <v>1762095</v>
      </c>
      <c r="M360" s="1">
        <v>1762095</v>
      </c>
    </row>
    <row r="361" spans="10:13" ht="12" hidden="1">
      <c r="J361" s="9">
        <f>J356</f>
        <v>1762095</v>
      </c>
      <c r="M361" s="1">
        <v>1762095</v>
      </c>
    </row>
    <row r="362" spans="10:13" ht="12" hidden="1">
      <c r="J362" s="9">
        <f>J356</f>
        <v>1762095</v>
      </c>
      <c r="M362" s="1">
        <v>1762095</v>
      </c>
    </row>
    <row r="363" spans="10:13" ht="12" hidden="1">
      <c r="J363" s="9">
        <f>J361</f>
        <v>1762095</v>
      </c>
      <c r="M363" s="1">
        <v>1762095</v>
      </c>
    </row>
    <row r="364" spans="10:13" ht="12" hidden="1">
      <c r="J364" s="9">
        <f>J361</f>
        <v>1762095</v>
      </c>
      <c r="M364" s="1">
        <v>1762095</v>
      </c>
    </row>
    <row r="365" spans="10:13" ht="12" hidden="1">
      <c r="J365" s="9">
        <f>J361</f>
        <v>1762095</v>
      </c>
      <c r="M365" s="1">
        <v>1762095</v>
      </c>
    </row>
    <row r="366" spans="10:13" ht="12" hidden="1">
      <c r="J366" s="9">
        <f>J361</f>
        <v>1762095</v>
      </c>
      <c r="M366" s="1">
        <v>1762095</v>
      </c>
    </row>
    <row r="367" spans="10:13" ht="12" hidden="1">
      <c r="J367" s="9">
        <f>J361</f>
        <v>1762095</v>
      </c>
      <c r="M367" s="1">
        <v>1762095</v>
      </c>
    </row>
    <row r="368" spans="10:13" ht="12" hidden="1">
      <c r="J368" s="9">
        <f>J366</f>
        <v>1762095</v>
      </c>
      <c r="M368" s="1">
        <v>1762095</v>
      </c>
    </row>
    <row r="369" spans="10:13" ht="12" hidden="1">
      <c r="J369" s="9">
        <f>J366</f>
        <v>1762095</v>
      </c>
      <c r="M369" s="1">
        <v>1762095</v>
      </c>
    </row>
    <row r="370" spans="10:13" ht="12" hidden="1">
      <c r="J370" s="9">
        <f>J366</f>
        <v>1762095</v>
      </c>
      <c r="M370" s="1">
        <v>1762095</v>
      </c>
    </row>
    <row r="371" spans="10:13" ht="12" hidden="1">
      <c r="J371" s="9">
        <f>J366</f>
        <v>1762095</v>
      </c>
      <c r="M371" s="1">
        <v>1762095</v>
      </c>
    </row>
    <row r="372" spans="10:13" ht="12" hidden="1">
      <c r="J372" s="9">
        <f>J366</f>
        <v>1762095</v>
      </c>
      <c r="M372" s="1">
        <v>1762095</v>
      </c>
    </row>
    <row r="373" spans="10:13" ht="12" hidden="1">
      <c r="J373" s="9">
        <f>J371</f>
        <v>1762095</v>
      </c>
      <c r="M373" s="1">
        <v>1762095</v>
      </c>
    </row>
    <row r="374" spans="10:13" ht="12" hidden="1">
      <c r="J374" s="9">
        <f>J371</f>
        <v>1762095</v>
      </c>
      <c r="M374" s="1">
        <v>1762095</v>
      </c>
    </row>
    <row r="375" spans="10:13" ht="12" hidden="1">
      <c r="J375" s="9">
        <f>J371</f>
        <v>1762095</v>
      </c>
      <c r="M375" s="1">
        <v>1762095</v>
      </c>
    </row>
    <row r="376" spans="10:13" ht="12" hidden="1">
      <c r="J376" s="9">
        <f>J371</f>
        <v>1762095</v>
      </c>
      <c r="M376" s="1">
        <v>1762095</v>
      </c>
    </row>
    <row r="377" spans="10:13" ht="12" hidden="1">
      <c r="J377" s="9">
        <f>J371</f>
        <v>1762095</v>
      </c>
      <c r="M377" s="1">
        <v>1762095</v>
      </c>
    </row>
    <row r="378" spans="10:13" ht="12" hidden="1">
      <c r="J378" s="9">
        <f>J375</f>
        <v>1762095</v>
      </c>
      <c r="M378" s="1">
        <v>1762095</v>
      </c>
    </row>
    <row r="379" spans="10:13" ht="12" hidden="1">
      <c r="J379" s="9">
        <f>J375</f>
        <v>1762095</v>
      </c>
      <c r="M379" s="1">
        <v>1762095</v>
      </c>
    </row>
    <row r="380" spans="10:13" ht="12" hidden="1">
      <c r="J380" s="9">
        <f>J375</f>
        <v>1762095</v>
      </c>
      <c r="M380" s="1">
        <v>1762095</v>
      </c>
    </row>
    <row r="381" spans="10:13" ht="12" hidden="1">
      <c r="J381" s="9">
        <f>J375</f>
        <v>1762095</v>
      </c>
      <c r="M381" s="1">
        <v>1762095</v>
      </c>
    </row>
    <row r="382" spans="10:13" ht="12" hidden="1">
      <c r="J382" s="9">
        <f>J380</f>
        <v>1762095</v>
      </c>
      <c r="M382" s="1">
        <v>1762095</v>
      </c>
    </row>
    <row r="383" spans="10:13" ht="12" hidden="1">
      <c r="J383" s="9">
        <f>J380</f>
        <v>1762095</v>
      </c>
      <c r="M383" s="1">
        <v>1762095</v>
      </c>
    </row>
    <row r="384" spans="10:13" ht="12" hidden="1">
      <c r="J384" s="9">
        <f>J380</f>
        <v>1762095</v>
      </c>
      <c r="M384" s="1">
        <v>1762095</v>
      </c>
    </row>
    <row r="385" spans="10:13" ht="12" hidden="1">
      <c r="J385" s="9">
        <f>J380</f>
        <v>1762095</v>
      </c>
      <c r="M385" s="1">
        <v>1762095</v>
      </c>
    </row>
    <row r="386" spans="10:13" ht="12" hidden="1">
      <c r="J386" s="9">
        <f>J380</f>
        <v>1762095</v>
      </c>
      <c r="M386" s="1">
        <v>1762095</v>
      </c>
    </row>
    <row r="387" spans="10:13" ht="12" hidden="1">
      <c r="J387" s="9">
        <f>J385</f>
        <v>1762095</v>
      </c>
      <c r="M387" s="1">
        <v>1762095</v>
      </c>
    </row>
    <row r="388" spans="10:13" ht="12" hidden="1">
      <c r="J388" s="9">
        <f>J385</f>
        <v>1762095</v>
      </c>
      <c r="M388" s="1">
        <v>1762095</v>
      </c>
    </row>
    <row r="389" spans="10:13" ht="12" hidden="1">
      <c r="J389" s="9">
        <f>J385</f>
        <v>1762095</v>
      </c>
      <c r="M389" s="1">
        <v>1762095</v>
      </c>
    </row>
    <row r="390" spans="10:13" ht="12" hidden="1">
      <c r="J390" s="9">
        <f>J385</f>
        <v>1762095</v>
      </c>
      <c r="M390" s="1">
        <v>1762095</v>
      </c>
    </row>
    <row r="391" spans="10:13" ht="12" hidden="1">
      <c r="J391" s="9">
        <f>J385</f>
        <v>1762095</v>
      </c>
      <c r="M391" s="1">
        <v>1762095</v>
      </c>
    </row>
    <row r="392" spans="10:13" ht="12" hidden="1">
      <c r="J392" s="9">
        <f>J390</f>
        <v>1762095</v>
      </c>
      <c r="M392" s="1">
        <v>1762095</v>
      </c>
    </row>
    <row r="393" spans="10:13" ht="12" hidden="1">
      <c r="J393" s="9">
        <f>J390</f>
        <v>1762095</v>
      </c>
      <c r="M393" s="1">
        <v>1762095</v>
      </c>
    </row>
    <row r="394" spans="10:13" ht="12" hidden="1">
      <c r="J394" s="9">
        <f>J390</f>
        <v>1762095</v>
      </c>
      <c r="M394" s="1">
        <v>1762095</v>
      </c>
    </row>
    <row r="395" spans="10:13" ht="12" hidden="1">
      <c r="J395" s="9">
        <f>J390</f>
        <v>1762095</v>
      </c>
      <c r="M395" s="1">
        <v>1762095</v>
      </c>
    </row>
    <row r="396" spans="10:13" ht="12" hidden="1">
      <c r="J396" s="9">
        <f>J390</f>
        <v>1762095</v>
      </c>
      <c r="M396" s="1">
        <v>1762095</v>
      </c>
    </row>
    <row r="397" spans="10:13" ht="12" hidden="1">
      <c r="J397" s="9">
        <f>J395</f>
        <v>1762095</v>
      </c>
      <c r="M397" s="1">
        <v>1762095</v>
      </c>
    </row>
    <row r="398" spans="10:13" ht="12" hidden="1">
      <c r="J398" s="9">
        <f>J395</f>
        <v>1762095</v>
      </c>
      <c r="M398" s="1">
        <v>1762095</v>
      </c>
    </row>
    <row r="399" spans="10:13" ht="12" hidden="1">
      <c r="J399" s="9">
        <f>J395</f>
        <v>1762095</v>
      </c>
      <c r="M399" s="1">
        <v>1762095</v>
      </c>
    </row>
    <row r="400" spans="10:13" ht="12" hidden="1">
      <c r="J400" s="9">
        <f>J395</f>
        <v>1762095</v>
      </c>
      <c r="M400" s="1">
        <v>1762095</v>
      </c>
    </row>
    <row r="401" spans="10:13" ht="12" hidden="1">
      <c r="J401" s="9">
        <f>J395</f>
        <v>1762095</v>
      </c>
      <c r="M401" s="1">
        <v>1762095</v>
      </c>
    </row>
    <row r="402" spans="10:13" ht="12" hidden="1">
      <c r="J402" s="9">
        <f>J400</f>
        <v>1762095</v>
      </c>
      <c r="M402" s="1">
        <v>1762095</v>
      </c>
    </row>
    <row r="403" spans="10:13" ht="12" hidden="1">
      <c r="J403" s="9">
        <f>J400</f>
        <v>1762095</v>
      </c>
      <c r="M403" s="1">
        <v>1762095</v>
      </c>
    </row>
    <row r="404" spans="10:13" ht="12" hidden="1">
      <c r="J404" s="9">
        <f>J400</f>
        <v>1762095</v>
      </c>
      <c r="M404" s="1">
        <v>1762095</v>
      </c>
    </row>
    <row r="405" spans="10:13" ht="12" hidden="1">
      <c r="J405" s="9">
        <f>J400</f>
        <v>1762095</v>
      </c>
      <c r="M405" s="1">
        <v>1762095</v>
      </c>
    </row>
    <row r="406" spans="10:13" ht="12" hidden="1">
      <c r="J406" s="9">
        <f>J400</f>
        <v>1762095</v>
      </c>
      <c r="M406" s="1">
        <v>1762095</v>
      </c>
    </row>
    <row r="407" spans="10:13" ht="12" hidden="1">
      <c r="J407" s="9">
        <f>J405</f>
        <v>1762095</v>
      </c>
      <c r="M407" s="1">
        <v>1762095</v>
      </c>
    </row>
    <row r="408" spans="10:13" ht="12" hidden="1">
      <c r="J408" s="9">
        <f>J405</f>
        <v>1762095</v>
      </c>
      <c r="M408" s="1">
        <v>1762095</v>
      </c>
    </row>
    <row r="409" spans="10:13" ht="12" hidden="1">
      <c r="J409" s="9">
        <f>J405</f>
        <v>1762095</v>
      </c>
      <c r="M409" s="1">
        <v>1762095</v>
      </c>
    </row>
    <row r="410" spans="10:13" ht="12" hidden="1">
      <c r="J410" s="9">
        <f>J405</f>
        <v>1762095</v>
      </c>
      <c r="M410" s="1">
        <v>1762095</v>
      </c>
    </row>
    <row r="411" spans="10:13" ht="12" hidden="1">
      <c r="J411" s="9">
        <f>J405</f>
        <v>1762095</v>
      </c>
      <c r="M411" s="1">
        <v>1762095</v>
      </c>
    </row>
    <row r="412" spans="10:13" ht="12" hidden="1">
      <c r="J412" s="9">
        <f>J410</f>
        <v>1762095</v>
      </c>
      <c r="M412" s="1">
        <v>1762095</v>
      </c>
    </row>
    <row r="413" spans="10:13" ht="12" hidden="1">
      <c r="J413" s="9">
        <f>J410</f>
        <v>1762095</v>
      </c>
      <c r="M413" s="1">
        <v>1762095</v>
      </c>
    </row>
    <row r="414" spans="10:13" ht="12" hidden="1">
      <c r="J414" s="9">
        <f>J410</f>
        <v>1762095</v>
      </c>
      <c r="M414" s="1">
        <v>1762095</v>
      </c>
    </row>
    <row r="415" spans="10:13" ht="12" hidden="1">
      <c r="J415" s="9">
        <f>J410</f>
        <v>1762095</v>
      </c>
      <c r="M415" s="1">
        <v>1762095</v>
      </c>
    </row>
    <row r="416" spans="10:13" ht="12" hidden="1">
      <c r="J416" s="9">
        <f>J410</f>
        <v>1762095</v>
      </c>
      <c r="M416" s="1">
        <v>1762095</v>
      </c>
    </row>
    <row r="417" spans="10:13" ht="12" hidden="1">
      <c r="J417" s="9">
        <f>J412</f>
        <v>1762095</v>
      </c>
      <c r="M417" s="1">
        <v>1762095</v>
      </c>
    </row>
    <row r="418" spans="10:13" ht="12" hidden="1">
      <c r="J418" s="9">
        <f>J412</f>
        <v>1762095</v>
      </c>
      <c r="M418" s="1">
        <v>1762095</v>
      </c>
    </row>
    <row r="419" spans="10:13" ht="12" hidden="1">
      <c r="J419" s="9">
        <f>J417</f>
        <v>1762095</v>
      </c>
      <c r="M419" s="1">
        <v>1762095</v>
      </c>
    </row>
    <row r="420" spans="10:13" ht="12" hidden="1">
      <c r="J420" s="9">
        <f>J417</f>
        <v>1762095</v>
      </c>
      <c r="M420" s="1">
        <v>1762095</v>
      </c>
    </row>
    <row r="421" spans="10:13" ht="12" hidden="1">
      <c r="J421" s="9">
        <f>J417</f>
        <v>1762095</v>
      </c>
      <c r="M421" s="1">
        <v>1762095</v>
      </c>
    </row>
    <row r="422" spans="10:13" ht="12" hidden="1">
      <c r="J422" s="9">
        <f>J417</f>
        <v>1762095</v>
      </c>
      <c r="M422" s="1">
        <v>1762095</v>
      </c>
    </row>
    <row r="423" spans="10:13" ht="12" hidden="1">
      <c r="J423" s="9">
        <f>J417</f>
        <v>1762095</v>
      </c>
      <c r="M423" s="1">
        <v>1762095</v>
      </c>
    </row>
    <row r="424" spans="10:13" ht="12" hidden="1">
      <c r="J424" s="9">
        <f>J422</f>
        <v>1762095</v>
      </c>
      <c r="M424" s="1">
        <v>1762095</v>
      </c>
    </row>
    <row r="425" spans="10:13" ht="12" hidden="1">
      <c r="J425" s="9">
        <f>J422</f>
        <v>1762095</v>
      </c>
      <c r="M425" s="1">
        <v>1762095</v>
      </c>
    </row>
    <row r="426" spans="10:13" ht="12" hidden="1">
      <c r="J426" s="9">
        <f>J422</f>
        <v>1762095</v>
      </c>
      <c r="M426" s="1">
        <v>1762095</v>
      </c>
    </row>
    <row r="427" spans="10:13" ht="12" hidden="1">
      <c r="J427" s="9">
        <f>J422</f>
        <v>1762095</v>
      </c>
      <c r="M427" s="1">
        <v>1762095</v>
      </c>
    </row>
    <row r="428" ht="12" hidden="1">
      <c r="J428" s="9">
        <f>J422</f>
        <v>1762095</v>
      </c>
    </row>
  </sheetData>
  <sheetProtection password="E54C" sheet="1" objects="1"/>
  <mergeCells count="3">
    <mergeCell ref="A1:K1"/>
    <mergeCell ref="A194:E194"/>
    <mergeCell ref="A195:E195"/>
  </mergeCells>
  <printOptions/>
  <pageMargins left="0.5118055555555555" right="0.4722222222222222" top="0.4326388888888889" bottom="0.6298611111111111"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Administrator</cp:lastModifiedBy>
  <cp:lastPrinted>2020-11-03T09:15:10Z</cp:lastPrinted>
  <dcterms:created xsi:type="dcterms:W3CDTF">2017-01-13T03:44:11Z</dcterms:created>
  <dcterms:modified xsi:type="dcterms:W3CDTF">2022-01-06T17:49:02Z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4E528909C8704049B7BC1BB2EEAC8C78</vt:lpwstr>
  </property>
</Properties>
</file>