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1"/>
  </bookViews>
  <sheets>
    <sheet name="汇总表" sheetId="1" r:id="rId1"/>
    <sheet name="日常保养" sheetId="2" r:id="rId2"/>
  </sheets>
  <definedNames>
    <definedName name="_xlnm.Print_Titles" localSheetId="1">'日常保养'!$1:$3</definedName>
  </definedNames>
  <calcPr fullCalcOnLoad="1" fullPrecision="0"/>
</workbook>
</file>

<file path=xl/sharedStrings.xml><?xml version="1.0" encoding="utf-8"?>
<sst xmlns="http://schemas.openxmlformats.org/spreadsheetml/2006/main" count="260" uniqueCount="176">
  <si>
    <t>南昌东管理中心东乡养护所杨梅岭养护站2022年度日常保养工程量清单汇总表</t>
  </si>
  <si>
    <t>标段：LW02</t>
  </si>
  <si>
    <t>序号</t>
  </si>
  <si>
    <t>章次</t>
  </si>
  <si>
    <t>科目名称</t>
  </si>
  <si>
    <t>限价（元）</t>
  </si>
  <si>
    <t>报价（元）</t>
  </si>
  <si>
    <t>总则</t>
  </si>
  <si>
    <t>路基</t>
  </si>
  <si>
    <t>路面</t>
  </si>
  <si>
    <t>桥涵、通道</t>
  </si>
  <si>
    <t>绿化</t>
  </si>
  <si>
    <t>应急保障工程及计日工</t>
  </si>
  <si>
    <t>合计</t>
  </si>
  <si>
    <t>南昌东管理中心东乡养护所杨梅岭养护站2022年度日常保养工程量固化清单</t>
  </si>
  <si>
    <t>标段:</t>
  </si>
  <si>
    <t>LW02</t>
  </si>
  <si>
    <t>子目号</t>
  </si>
  <si>
    <t>子目名称</t>
  </si>
  <si>
    <t>单位</t>
  </si>
  <si>
    <t>计量规则</t>
  </si>
  <si>
    <t>工程内容</t>
  </si>
  <si>
    <t>数量</t>
  </si>
  <si>
    <t>控制单价（元）</t>
  </si>
  <si>
    <t>控制合价（元）</t>
  </si>
  <si>
    <t>响应单价（元）</t>
  </si>
  <si>
    <t>响应合价（元）</t>
  </si>
  <si>
    <t>备注</t>
  </si>
  <si>
    <t>第100章总则</t>
  </si>
  <si>
    <t>工程管理</t>
  </si>
  <si>
    <t>102-3</t>
  </si>
  <si>
    <t>安全生产费</t>
  </si>
  <si>
    <t>-a</t>
  </si>
  <si>
    <t>安全生产费（含交通维护)</t>
  </si>
  <si>
    <t>总额</t>
  </si>
  <si>
    <t>按规定和要求计算</t>
  </si>
  <si>
    <t>1.一般的安全防护措施；2.边通车边施工的安全、交通维护经费；3.灭火器具配置；4.危险与放射物品保护；5.有关设备的维护、安全标志设置等。</t>
  </si>
  <si>
    <t>清单第200章-第900章费用之和的2.5%</t>
  </si>
  <si>
    <t>104</t>
  </si>
  <si>
    <t>承包人驻地建设</t>
  </si>
  <si>
    <t>104-1</t>
  </si>
  <si>
    <t>1.承包人办公室、住房及生活区建设；2.车间与工作场地、仓库修建；3.医疗卫生与消防设施安装；4.维护与拆除。</t>
  </si>
  <si>
    <t>高速公路施工通行费</t>
  </si>
  <si>
    <t>施工车辆进出施工场地的通行费</t>
  </si>
  <si>
    <t>清单第200章-第900章费用之和的2%</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</si>
  <si>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</si>
  <si>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</si>
  <si>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</si>
  <si>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</si>
  <si>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</si>
  <si>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</si>
  <si>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</si>
  <si>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</si>
  <si>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</si>
  <si>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</si>
  <si>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</si>
  <si>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</si>
  <si>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</si>
  <si>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</si>
  <si>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301-2</t>
  </si>
  <si>
    <t>中分带清理（含路缘带区域）</t>
  </si>
  <si>
    <t>Km*次</t>
  </si>
  <si>
    <t>以主线路基长度（不含桥梁）为依据计算数量，按合同单价计算合价后计量。</t>
  </si>
  <si>
    <t>草坪、小型绿植及杂草修剪（不含苗木打顶），垃圾杂物清理，缠绕物清理，杂树砍伐等日常养护项目。</t>
  </si>
  <si>
    <t>第400章桥涵、通道</t>
  </si>
  <si>
    <t>桥梁日常养护</t>
  </si>
  <si>
    <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</si>
  <si>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</si>
  <si>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</si>
  <si>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</si>
  <si>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</si>
  <si>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</si>
  <si>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</si>
  <si>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</si>
  <si>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</si>
  <si>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</si>
  <si>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</si>
  <si>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</si>
  <si>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</si>
  <si>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</si>
  <si>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</si>
  <si>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</si>
  <si>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</si>
  <si>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</si>
  <si>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</si>
  <si>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</si>
  <si>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</si>
  <si>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</si>
  <si>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草坪、杂草修剪，苗木修剪成型，刷白，培蔸，抗旱防冻，缠绕物清理，杂树砍伐等日常养护项目。</t>
  </si>
  <si>
    <t>-2</t>
  </si>
  <si>
    <t>标准化路段道路两侧
（边坡、停车区、景观台等）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</si>
  <si>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</si>
  <si>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</si>
  <si>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遮挡标志牌树木修剪</t>
  </si>
  <si>
    <t>处</t>
  </si>
  <si>
    <t>以修剪整治的处数为依据计算数量，按合同单价计算合价后计量。</t>
  </si>
  <si>
    <t>行车道视距 200m 内遮挡标志标牌的树枝或树木必须清剪到位，保持通视；</t>
  </si>
  <si>
    <t>-4</t>
  </si>
  <si>
    <t>精细化路段道路两侧
（边坡、停车区、景观台等）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</si>
  <si>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</si>
  <si>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</si>
  <si>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-5</t>
  </si>
  <si>
    <t>三岔交叉互通（互通区域内、匝道两侧等）</t>
  </si>
  <si>
    <t>处*次</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</si>
  <si>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</si>
  <si>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</si>
  <si>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</si>
  <si>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</si>
  <si>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</si>
  <si>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</si>
  <si>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</si>
  <si>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</si>
  <si>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</si>
  <si>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</si>
  <si>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</si>
  <si>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</si>
  <si>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</si>
  <si>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</si>
  <si>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</si>
  <si>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</si>
  <si>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</si>
  <si>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</si>
  <si>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</si>
  <si>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</si>
  <si>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</si>
  <si>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</si>
  <si>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</si>
  <si>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</si>
  <si>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</si>
  <si>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</si>
  <si>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</si>
  <si>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</si>
  <si>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</si>
  <si>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</si>
  <si>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</si>
  <si>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</si>
  <si>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</si>
  <si>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</si>
  <si>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</si>
  <si>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</si>
  <si>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</si>
  <si>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</si>
  <si>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</si>
  <si>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</si>
  <si>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</si>
  <si>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</si>
  <si>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</si>
  <si>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</si>
  <si>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</si>
  <si>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</si>
  <si>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</si>
  <si>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</si>
  <si>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</si>
  <si>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</si>
  <si>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</si>
  <si>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</si>
  <si>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</si>
  <si>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</si>
  <si>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</si>
  <si>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</si>
  <si>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油类、酸碱类化学物质污染沥青路面处理</t>
  </si>
  <si>
    <t>m2*次</t>
  </si>
  <si>
    <t>以实际处理污染路面面积为依据计算实际数量，按合同单价计算合价后计量。</t>
  </si>
  <si>
    <t>1.应急处理
2.污染物处理</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</si>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</sst>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 "/>
    <numFmt numFmtId="181" formatCode="0.00_ ;[Red]\-0.00\ "/>
    <numFmt numFmtId="182" formatCode="#0.000"/>
    <numFmt numFmtId="183" formatCode="0_ ;[Red]\-0\ "/>
  </numFmts>
  <fonts count="56">
    <font>
      <sz val="10"/>
      <name val="Arial"/>
      <family val="2"/>
    </font>
    <font>
      <sz val="11"/>
      <name val="宋体"/>
      <family val="0"/>
    </font>
    <font>
      <sz val="10"/>
      <color indexed="8"/>
      <name val="宋体"/>
      <family val="0"/>
    </font>
    <font>
      <b/>
      <sz val="10"/>
      <color indexed="8"/>
      <name val="宋体"/>
      <family val="0"/>
    </font>
    <font>
      <b/>
      <sz val="16"/>
      <color indexed="8"/>
      <name val="宋体"/>
      <family val="0"/>
    </font>
    <font>
      <b/>
      <sz val="10"/>
      <name val="宋体"/>
      <family val="0"/>
    </font>
    <font>
      <sz val="10"/>
      <name val="宋体"/>
      <family val="0"/>
    </font>
    <font>
      <sz val="10"/>
      <color indexed="10"/>
      <name val="宋体"/>
      <family val="0"/>
    </font>
    <font>
      <sz val="9"/>
      <name val="宋体"/>
      <family val="0"/>
    </font>
    <font>
      <sz val="12"/>
      <name val="仿宋"/>
      <family val="3"/>
    </font>
    <font>
      <sz val="16"/>
      <name val="黑体"/>
      <family val="3"/>
    </font>
    <font>
      <sz val="12"/>
      <name val="宋体"/>
      <family val="0"/>
    </font>
    <font>
      <sz val="11"/>
      <color indexed="9"/>
      <name val="等线"/>
      <family val="0"/>
    </font>
    <font>
      <sz val="11"/>
      <color indexed="62"/>
      <name val="等线"/>
      <family val="0"/>
    </font>
    <font>
      <b/>
      <sz val="11"/>
      <color indexed="9"/>
      <name val="等线"/>
      <family val="0"/>
    </font>
    <font>
      <sz val="11"/>
      <color indexed="8"/>
      <name val="等线"/>
      <family val="0"/>
    </font>
    <font>
      <b/>
      <sz val="11"/>
      <color indexed="63"/>
      <name val="等线"/>
      <family val="0"/>
    </font>
    <font>
      <sz val="11"/>
      <color indexed="16"/>
      <name val="等线"/>
      <family val="0"/>
    </font>
    <font>
      <b/>
      <sz val="11"/>
      <color indexed="54"/>
      <name val="等线"/>
      <family val="0"/>
    </font>
    <font>
      <u val="single"/>
      <sz val="10"/>
      <color indexed="30"/>
      <name val="Arial"/>
      <family val="2"/>
    </font>
    <font>
      <sz val="11"/>
      <color indexed="19"/>
      <name val="等线"/>
      <family val="0"/>
    </font>
    <font>
      <u val="single"/>
      <sz val="10"/>
      <color indexed="25"/>
      <name val="Arial"/>
      <family val="2"/>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53"/>
      <name val="等线"/>
      <family val="0"/>
    </font>
    <font>
      <b/>
      <sz val="11"/>
      <color indexed="8"/>
      <name val="等线"/>
      <family val="0"/>
    </font>
    <font>
      <sz val="11"/>
      <color indexed="17"/>
      <name val="等线"/>
      <family val="0"/>
    </font>
    <font>
      <sz val="11"/>
      <color indexed="8"/>
      <name val="宋体"/>
      <family val="0"/>
    </font>
    <font>
      <sz val="11"/>
      <color theme="1"/>
      <name val="等线"/>
      <family val="0"/>
    </font>
    <font>
      <sz val="11"/>
      <color rgb="FF3F3F76"/>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
      <b/>
      <sz val="10"/>
      <color theme="1"/>
      <name val="宋体"/>
      <family val="0"/>
    </font>
    <font>
      <b/>
      <sz val="16"/>
      <color theme="1"/>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9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0" borderId="0">
      <alignment/>
      <protection/>
    </xf>
    <xf numFmtId="0" fontId="11" fillId="0" borderId="0">
      <alignment/>
      <protection/>
    </xf>
    <xf numFmtId="0" fontId="32" fillId="2" borderId="0" applyNumberFormat="0" applyBorder="0" applyAlignment="0" applyProtection="0"/>
    <xf numFmtId="0" fontId="11" fillId="0" borderId="0">
      <alignment vertical="center"/>
      <protection/>
    </xf>
    <xf numFmtId="0" fontId="11" fillId="0" borderId="0">
      <alignment/>
      <protection/>
    </xf>
    <xf numFmtId="0" fontId="33" fillId="3" borderId="1" applyNumberFormat="0" applyAlignment="0" applyProtection="0"/>
    <xf numFmtId="0" fontId="11" fillId="0" borderId="0">
      <alignment vertical="center"/>
      <protection/>
    </xf>
    <xf numFmtId="0" fontId="11" fillId="0" borderId="0">
      <alignment/>
      <protection/>
    </xf>
    <xf numFmtId="177" fontId="0" fillId="0" borderId="0" applyFont="0" applyFill="0" applyBorder="0" applyAlignment="0" applyProtection="0"/>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178" fontId="0" fillId="0" borderId="0" applyFont="0" applyFill="0" applyBorder="0" applyAlignment="0" applyProtection="0"/>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179" fontId="0" fillId="0" borderId="0" applyFont="0" applyFill="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32" fillId="4" borderId="0" applyNumberFormat="0" applyBorder="0" applyAlignment="0" applyProtection="0"/>
    <xf numFmtId="0" fontId="11" fillId="0" borderId="0">
      <alignment vertical="center"/>
      <protection/>
    </xf>
    <xf numFmtId="0" fontId="11" fillId="0" borderId="0">
      <alignment vertical="center"/>
      <protection/>
    </xf>
    <xf numFmtId="0" fontId="34" fillId="5" borderId="0" applyNumberFormat="0" applyBorder="0" applyAlignment="0" applyProtection="0"/>
    <xf numFmtId="0" fontId="11" fillId="0" borderId="0">
      <alignment/>
      <protection/>
    </xf>
    <xf numFmtId="0" fontId="11" fillId="0" borderId="0">
      <alignment/>
      <protection/>
    </xf>
    <xf numFmtId="0" fontId="35" fillId="6" borderId="0" applyNumberFormat="0" applyBorder="0" applyAlignment="0" applyProtection="0"/>
    <xf numFmtId="0" fontId="11" fillId="0" borderId="0">
      <alignment/>
      <protection/>
    </xf>
    <xf numFmtId="0" fontId="11" fillId="0" borderId="0">
      <alignment/>
      <protection/>
    </xf>
    <xf numFmtId="0" fontId="36" fillId="0" borderId="0" applyNumberFormat="0" applyFill="0" applyBorder="0" applyAlignment="0" applyProtection="0"/>
    <xf numFmtId="0" fontId="11" fillId="0" borderId="0">
      <alignment/>
      <protection/>
    </xf>
    <xf numFmtId="0" fontId="11" fillId="0" borderId="0">
      <alignment vertical="center"/>
      <protection/>
    </xf>
    <xf numFmtId="0" fontId="11" fillId="0" borderId="0">
      <alignment/>
      <protection/>
    </xf>
    <xf numFmtId="9" fontId="0" fillId="0" borderId="0" applyFont="0" applyFill="0" applyBorder="0" applyAlignment="0" applyProtection="0"/>
    <xf numFmtId="0" fontId="11" fillId="0" borderId="0">
      <alignment/>
      <protection/>
    </xf>
    <xf numFmtId="0" fontId="11" fillId="0" borderId="0">
      <alignment/>
      <protection/>
    </xf>
    <xf numFmtId="0" fontId="37" fillId="0" borderId="0" applyNumberFormat="0" applyFill="0" applyBorder="0" applyAlignment="0" applyProtection="0"/>
    <xf numFmtId="0" fontId="11" fillId="0" borderId="0">
      <alignment/>
      <protection/>
    </xf>
    <xf numFmtId="0" fontId="11" fillId="0" borderId="0">
      <alignment vertical="center"/>
      <protection/>
    </xf>
    <xf numFmtId="0" fontId="11" fillId="0" borderId="0">
      <alignment/>
      <protection/>
    </xf>
    <xf numFmtId="0" fontId="0" fillId="7" borderId="2" applyNumberFormat="0" applyFont="0" applyAlignment="0" applyProtection="0"/>
    <xf numFmtId="0" fontId="35" fillId="8"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38" fillId="0" borderId="0" applyNumberFormat="0" applyFill="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11" fillId="0" borderId="0">
      <alignment/>
      <protection/>
    </xf>
    <xf numFmtId="0" fontId="11" fillId="0" borderId="0">
      <alignment vertical="center"/>
      <protection/>
    </xf>
    <xf numFmtId="0" fontId="41" fillId="0" borderId="0" applyNumberFormat="0" applyFill="0" applyBorder="0" applyAlignment="0" applyProtection="0"/>
    <xf numFmtId="0" fontId="11" fillId="0" borderId="0">
      <alignment vertical="center"/>
      <protection/>
    </xf>
    <xf numFmtId="0" fontId="42" fillId="0" borderId="3" applyNumberFormat="0" applyFill="0" applyAlignment="0" applyProtection="0"/>
    <xf numFmtId="0" fontId="11" fillId="0" borderId="0">
      <alignment vertical="center"/>
      <protection/>
    </xf>
    <xf numFmtId="0" fontId="43" fillId="0" borderId="4" applyNumberFormat="0" applyFill="0" applyAlignment="0" applyProtection="0"/>
    <xf numFmtId="0" fontId="11" fillId="0" borderId="0">
      <alignment vertical="center"/>
      <protection/>
    </xf>
    <xf numFmtId="0" fontId="11" fillId="0" borderId="0">
      <alignment/>
      <protection/>
    </xf>
    <xf numFmtId="0" fontId="35" fillId="9" borderId="0" applyNumberFormat="0" applyBorder="0" applyAlignment="0" applyProtection="0"/>
    <xf numFmtId="0" fontId="11" fillId="0" borderId="0">
      <alignment/>
      <protection/>
    </xf>
    <xf numFmtId="0" fontId="11" fillId="0" borderId="0">
      <alignment vertical="center"/>
      <protection/>
    </xf>
    <xf numFmtId="0" fontId="38" fillId="0" borderId="5" applyNumberFormat="0" applyFill="0" applyAlignment="0" applyProtection="0"/>
    <xf numFmtId="0" fontId="11" fillId="0" borderId="0">
      <alignment vertical="center"/>
      <protection/>
    </xf>
    <xf numFmtId="0" fontId="11" fillId="0" borderId="0">
      <alignment/>
      <protection/>
    </xf>
    <xf numFmtId="0" fontId="35" fillId="10" borderId="0" applyNumberFormat="0" applyBorder="0" applyAlignment="0" applyProtection="0"/>
    <xf numFmtId="0" fontId="11" fillId="0" borderId="0">
      <alignment/>
      <protection/>
    </xf>
    <xf numFmtId="0" fontId="44" fillId="11" borderId="6" applyNumberFormat="0" applyAlignment="0" applyProtection="0"/>
    <xf numFmtId="0" fontId="11" fillId="0" borderId="0">
      <alignment vertical="center"/>
      <protection/>
    </xf>
    <xf numFmtId="0" fontId="45" fillId="11" borderId="1" applyNumberFormat="0" applyAlignment="0" applyProtection="0"/>
    <xf numFmtId="0" fontId="46" fillId="12" borderId="7" applyNumberFormat="0" applyAlignment="0" applyProtection="0"/>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32" fillId="13" borderId="0" applyNumberFormat="0" applyBorder="0" applyAlignment="0" applyProtection="0"/>
    <xf numFmtId="0" fontId="11" fillId="0" borderId="0">
      <alignment/>
      <protection/>
    </xf>
    <xf numFmtId="0" fontId="11" fillId="0" borderId="0">
      <alignment vertical="center"/>
      <protection/>
    </xf>
    <xf numFmtId="0" fontId="35" fillId="1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47" fillId="0" borderId="8" applyNumberFormat="0" applyFill="0" applyAlignment="0" applyProtection="0"/>
    <xf numFmtId="0" fontId="48" fillId="0" borderId="9" applyNumberFormat="0" applyFill="0" applyAlignment="0" applyProtection="0"/>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49" fillId="15" borderId="0" applyNumberFormat="0" applyBorder="0" applyAlignment="0" applyProtection="0"/>
    <xf numFmtId="0" fontId="11" fillId="0" borderId="0">
      <alignment/>
      <protection/>
    </xf>
    <xf numFmtId="0" fontId="50" fillId="16"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32" fillId="17"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35" fillId="18" borderId="0" applyNumberFormat="0" applyBorder="0" applyAlignment="0" applyProtection="0"/>
    <xf numFmtId="0" fontId="11" fillId="0" borderId="0">
      <alignment/>
      <protection/>
    </xf>
    <xf numFmtId="0" fontId="32" fillId="19"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32" fillId="20" borderId="0" applyNumberFormat="0" applyBorder="0" applyAlignment="0" applyProtection="0"/>
    <xf numFmtId="0" fontId="11" fillId="0" borderId="0">
      <alignment vertical="center"/>
      <protection/>
    </xf>
    <xf numFmtId="0" fontId="11" fillId="0" borderId="0">
      <alignment/>
      <protection/>
    </xf>
    <xf numFmtId="0" fontId="32" fillId="21"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32" fillId="22" borderId="0" applyNumberFormat="0" applyBorder="0" applyAlignment="0" applyProtection="0"/>
    <xf numFmtId="0" fontId="11" fillId="0" borderId="0">
      <alignment/>
      <protection/>
    </xf>
    <xf numFmtId="0" fontId="35" fillId="23" borderId="0" applyNumberFormat="0" applyBorder="0" applyAlignment="0" applyProtection="0"/>
    <xf numFmtId="0" fontId="11" fillId="0" borderId="0">
      <alignment/>
      <protection/>
    </xf>
    <xf numFmtId="0" fontId="11" fillId="0" borderId="0">
      <alignment/>
      <protection/>
    </xf>
    <xf numFmtId="0" fontId="35" fillId="24"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32" fillId="25" borderId="0" applyNumberFormat="0" applyBorder="0" applyAlignment="0" applyProtection="0"/>
    <xf numFmtId="0" fontId="32" fillId="26" borderId="0" applyNumberFormat="0" applyBorder="0" applyAlignment="0" applyProtection="0"/>
    <xf numFmtId="0" fontId="11" fillId="0" borderId="0">
      <alignment/>
      <protection/>
    </xf>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11" fillId="0" borderId="0">
      <alignment/>
      <protection/>
    </xf>
    <xf numFmtId="0" fontId="35" fillId="30" borderId="0" applyNumberFormat="0" applyBorder="0" applyAlignment="0" applyProtection="0"/>
    <xf numFmtId="0" fontId="32" fillId="31" borderId="0" applyNumberFormat="0" applyBorder="0" applyAlignment="0" applyProtection="0"/>
    <xf numFmtId="0" fontId="11" fillId="0" borderId="0">
      <alignment vertical="center"/>
      <protection/>
    </xf>
    <xf numFmtId="0" fontId="35" fillId="32"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0"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0"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3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11" fillId="0" borderId="0">
      <alignment/>
      <protection/>
    </xf>
  </cellStyleXfs>
  <cellXfs count="77">
    <xf numFmtId="0" fontId="0" fillId="0" borderId="0" xfId="0" applyAlignment="1">
      <alignment/>
    </xf>
    <xf numFmtId="0" fontId="52" fillId="0" borderId="0" xfId="0" applyFont="1" applyFill="1" applyAlignment="1">
      <alignment/>
    </xf>
    <xf numFmtId="0" fontId="52" fillId="0" borderId="0" xfId="0" applyFont="1" applyFill="1" applyAlignment="1">
      <alignment/>
    </xf>
    <xf numFmtId="0" fontId="52" fillId="0" borderId="0" xfId="0" applyFont="1" applyFill="1" applyBorder="1" applyAlignment="1">
      <alignment vertical="center"/>
    </xf>
    <xf numFmtId="0" fontId="52" fillId="0" borderId="0" xfId="0" applyFont="1" applyFill="1" applyAlignment="1">
      <alignment vertical="center"/>
    </xf>
    <xf numFmtId="0" fontId="53" fillId="0" borderId="0" xfId="0" applyFont="1" applyFill="1" applyAlignment="1">
      <alignment/>
    </xf>
    <xf numFmtId="0" fontId="52" fillId="0" borderId="0" xfId="0" applyFont="1" applyFill="1" applyAlignment="1">
      <alignment horizontal="left"/>
    </xf>
    <xf numFmtId="0" fontId="52" fillId="0" borderId="0" xfId="0" applyFont="1" applyFill="1" applyAlignment="1">
      <alignment horizontal="left"/>
    </xf>
    <xf numFmtId="0" fontId="52" fillId="0" borderId="0" xfId="0" applyNumberFormat="1" applyFont="1" applyFill="1" applyAlignment="1">
      <alignment/>
    </xf>
    <xf numFmtId="180" fontId="52" fillId="0" borderId="0" xfId="0" applyNumberFormat="1" applyFont="1" applyFill="1" applyAlignment="1">
      <alignment horizontal="center" vertical="center"/>
    </xf>
    <xf numFmtId="0" fontId="54" fillId="0" borderId="0" xfId="0" applyFont="1" applyFill="1" applyAlignment="1">
      <alignment horizontal="center" vertical="center" wrapText="1"/>
    </xf>
    <xf numFmtId="0" fontId="54" fillId="0" borderId="0" xfId="0" applyFont="1" applyFill="1" applyAlignment="1">
      <alignment horizontal="left" vertical="center" wrapText="1"/>
    </xf>
    <xf numFmtId="0" fontId="52" fillId="0" borderId="0" xfId="0" applyFont="1" applyFill="1" applyBorder="1" applyAlignment="1">
      <alignment horizontal="right"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3" fillId="0" borderId="10" xfId="0" applyFont="1" applyFill="1" applyBorder="1" applyAlignment="1">
      <alignment horizontal="center" vertical="center" shrinkToFit="1"/>
    </xf>
    <xf numFmtId="0" fontId="53" fillId="0" borderId="10" xfId="0" applyFont="1" applyFill="1" applyBorder="1" applyAlignment="1">
      <alignment horizontal="center" vertical="center" wrapText="1"/>
    </xf>
    <xf numFmtId="181"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182" fontId="52" fillId="0" borderId="10" xfId="0" applyNumberFormat="1" applyFont="1" applyFill="1" applyBorder="1" applyAlignment="1">
      <alignment horizontal="left" vertical="center" wrapText="1"/>
    </xf>
    <xf numFmtId="181" fontId="52"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83" fontId="53"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shrinkToFit="1"/>
    </xf>
    <xf numFmtId="0" fontId="2" fillId="0" borderId="10" xfId="0" applyNumberFormat="1" applyFont="1" applyFill="1" applyBorder="1" applyAlignment="1">
      <alignment horizontal="center" vertical="center" wrapText="1"/>
    </xf>
    <xf numFmtId="180"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183" fontId="52" fillId="0" borderId="10" xfId="0" applyNumberFormat="1" applyFont="1" applyFill="1" applyBorder="1" applyAlignment="1">
      <alignment horizontal="center" vertical="center" wrapText="1"/>
    </xf>
    <xf numFmtId="0" fontId="52" fillId="0" borderId="10" xfId="1898" applyFont="1" applyFill="1" applyBorder="1" applyAlignment="1">
      <alignment horizontal="center" vertical="center" wrapText="1"/>
      <protection/>
    </xf>
    <xf numFmtId="0" fontId="52" fillId="0" borderId="10" xfId="1898" applyFont="1" applyFill="1" applyBorder="1" applyAlignment="1">
      <alignment horizontal="center" vertical="center" wrapText="1" shrinkToFit="1"/>
      <protection/>
    </xf>
    <xf numFmtId="182" fontId="52" fillId="0" borderId="10" xfId="1897" applyNumberFormat="1" applyFont="1" applyFill="1" applyBorder="1" applyAlignment="1">
      <alignment horizontal="left" vertical="center" wrapText="1"/>
      <protection/>
    </xf>
    <xf numFmtId="182" fontId="52" fillId="0" borderId="10" xfId="1898" applyNumberFormat="1" applyFont="1" applyFill="1" applyBorder="1" applyAlignment="1">
      <alignment horizontal="left" vertical="center" wrapText="1"/>
      <protection/>
    </xf>
    <xf numFmtId="0" fontId="55" fillId="0" borderId="10" xfId="0" applyNumberFormat="1" applyFont="1" applyFill="1" applyBorder="1" applyAlignment="1">
      <alignment horizontal="center" vertical="center" wrapText="1"/>
    </xf>
    <xf numFmtId="182" fontId="52" fillId="0" borderId="10" xfId="0" applyNumberFormat="1" applyFont="1" applyFill="1" applyBorder="1" applyAlignment="1">
      <alignment horizontal="right" vertical="center" wrapText="1"/>
    </xf>
    <xf numFmtId="0" fontId="6" fillId="0" borderId="10" xfId="0" applyNumberFormat="1" applyFont="1" applyFill="1" applyBorder="1" applyAlignment="1">
      <alignment horizontal="center" vertical="center"/>
    </xf>
    <xf numFmtId="0" fontId="52" fillId="0" borderId="10" xfId="0" applyFont="1" applyFill="1" applyBorder="1" applyAlignment="1">
      <alignment horizontal="center" vertical="center" wrapText="1" shrinkToFit="1"/>
    </xf>
    <xf numFmtId="0" fontId="52" fillId="0" borderId="10" xfId="1898" applyNumberFormat="1" applyFont="1" applyFill="1" applyBorder="1" applyAlignment="1">
      <alignment horizontal="left" vertical="top" wrapText="1"/>
      <protection/>
    </xf>
    <xf numFmtId="0" fontId="52" fillId="0" borderId="10" xfId="1898" applyNumberFormat="1" applyFont="1" applyFill="1" applyBorder="1" applyAlignment="1">
      <alignment horizontal="left" vertical="center" wrapText="1"/>
      <protection/>
    </xf>
    <xf numFmtId="49" fontId="52" fillId="0" borderId="10" xfId="197" applyNumberFormat="1" applyFont="1" applyFill="1" applyBorder="1" applyAlignment="1">
      <alignment horizontal="center" vertical="center" wrapText="1"/>
      <protection/>
    </xf>
    <xf numFmtId="0" fontId="52" fillId="0" borderId="10" xfId="197" applyFont="1" applyFill="1" applyBorder="1" applyAlignment="1">
      <alignment horizontal="left" vertical="center" wrapText="1"/>
      <protection/>
    </xf>
    <xf numFmtId="0" fontId="52" fillId="0" borderId="10" xfId="197" applyFont="1" applyFill="1" applyBorder="1" applyAlignment="1">
      <alignment horizontal="center" vertical="center" wrapText="1"/>
      <protection/>
    </xf>
    <xf numFmtId="0" fontId="6" fillId="0" borderId="10" xfId="197" applyNumberFormat="1" applyFont="1" applyFill="1" applyBorder="1" applyAlignment="1" applyProtection="1">
      <alignment horizontal="center" vertical="center" wrapText="1"/>
      <protection/>
    </xf>
    <xf numFmtId="182" fontId="52" fillId="0" borderId="10" xfId="197" applyNumberFormat="1" applyFont="1" applyFill="1" applyBorder="1" applyAlignment="1">
      <alignment vertical="center" wrapText="1"/>
      <protection/>
    </xf>
    <xf numFmtId="182" fontId="52" fillId="0" borderId="10" xfId="197" applyNumberFormat="1" applyFont="1" applyFill="1" applyBorder="1" applyAlignment="1">
      <alignment horizontal="left" vertical="center" wrapText="1"/>
      <protection/>
    </xf>
    <xf numFmtId="0" fontId="53" fillId="0" borderId="10" xfId="197" applyFont="1" applyFill="1" applyBorder="1" applyAlignment="1">
      <alignment horizontal="center" vertical="center" wrapText="1"/>
      <protection/>
    </xf>
    <xf numFmtId="0" fontId="8" fillId="0" borderId="10" xfId="0" applyNumberFormat="1" applyFont="1" applyFill="1" applyBorder="1" applyAlignment="1">
      <alignment horizontal="center" vertical="center" shrinkToFit="1"/>
    </xf>
    <xf numFmtId="180" fontId="54" fillId="0" borderId="0" xfId="0" applyNumberFormat="1" applyFont="1" applyFill="1" applyAlignment="1">
      <alignment horizontal="center" vertical="center" wrapText="1"/>
    </xf>
    <xf numFmtId="180" fontId="53"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xf>
    <xf numFmtId="0" fontId="53" fillId="0" borderId="10" xfId="0" applyNumberFormat="1" applyFont="1" applyFill="1" applyBorder="1" applyAlignment="1">
      <alignment horizontal="center" vertical="center"/>
    </xf>
    <xf numFmtId="180" fontId="53" fillId="33" borderId="10"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6"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52" fillId="0" borderId="19" xfId="0" applyFont="1" applyFill="1" applyBorder="1" applyAlignment="1">
      <alignment horizontal="center" vertical="center" wrapText="1"/>
    </xf>
    <xf numFmtId="0" fontId="2" fillId="0" borderId="10" xfId="0" applyFont="1" applyFill="1" applyBorder="1" applyAlignment="1" quotePrefix="1">
      <alignment horizontal="center" vertical="center" wrapText="1"/>
    </xf>
  </cellXfs>
  <cellStyles count="1886">
    <cellStyle name="Normal" xfId="0"/>
    <cellStyle name="Currency [0]" xfId="15"/>
    <cellStyle name="常规 2 2 3 9" xfId="16"/>
    <cellStyle name="常规 2 2 3 2 2 5" xfId="17"/>
    <cellStyle name="20% - 强调文字颜色 3" xfId="18"/>
    <cellStyle name="常规 2 3 2 2 7" xfId="19"/>
    <cellStyle name="常规 2 2 2 2 2 3 3" xfId="20"/>
    <cellStyle name="输入" xfId="21"/>
    <cellStyle name="常规 2 5 2 4 3" xfId="22"/>
    <cellStyle name="常规 2 2 2 5 3 2" xfId="23"/>
    <cellStyle name="Currency" xfId="24"/>
    <cellStyle name="常规 2 2 4 2 6" xfId="25"/>
    <cellStyle name="常规 2 3 2 3 4 2" xfId="26"/>
    <cellStyle name="常规 2 2 2 6 4" xfId="27"/>
    <cellStyle name="常规 2 11" xfId="28"/>
    <cellStyle name="常规 2 2 4 3 2 3" xfId="29"/>
    <cellStyle name="Comma [0]" xfId="30"/>
    <cellStyle name="常规 2 6 3 2 2 3" xfId="31"/>
    <cellStyle name="常规 2 2 2 3 3 2 4" xfId="32"/>
    <cellStyle name="常规 2 2 2 3 3 6" xfId="33"/>
    <cellStyle name="常规 2 2 2 3 4 3 2" xfId="34"/>
    <cellStyle name="Comma" xfId="35"/>
    <cellStyle name="常规 2 3 5 2 3 3" xfId="36"/>
    <cellStyle name="常规 2 3 2 3 2 2 4" xfId="37"/>
    <cellStyle name="常规 2 2 2 2 2 2 6" xfId="38"/>
    <cellStyle name="常规 2 2 2 4 4 4" xfId="39"/>
    <cellStyle name="常规 2 2 2 4 8" xfId="40"/>
    <cellStyle name="常规 2 3 2 3 2 6" xfId="41"/>
    <cellStyle name="常规 2 3 4 5 4" xfId="42"/>
    <cellStyle name="40% - 强调文字颜色 3" xfId="43"/>
    <cellStyle name="常规 2 3 2 2 4 5" xfId="44"/>
    <cellStyle name="常规 2 5 2 2 2 3 2" xfId="45"/>
    <cellStyle name="差" xfId="46"/>
    <cellStyle name="常规 2 2 4 2 2 6" xfId="47"/>
    <cellStyle name="常规 2 2 6 4 4" xfId="48"/>
    <cellStyle name="60% - 强调文字颜色 3" xfId="49"/>
    <cellStyle name="常规 2 2 2 3 3 4 4" xfId="50"/>
    <cellStyle name="常规 2 2 2 3 3 2 2 4" xfId="51"/>
    <cellStyle name="Hyperlink" xfId="52"/>
    <cellStyle name="常规 2 2 2 3 2 5 4" xfId="53"/>
    <cellStyle name="常规 2 7 3" xfId="54"/>
    <cellStyle name="常规 2 2 4 3 3 3 3" xfId="55"/>
    <cellStyle name="Percent" xfId="56"/>
    <cellStyle name="常规 2 2 2 2 2 2 2 2 2 2" xfId="57"/>
    <cellStyle name="常规 2 2 2 6 2 3 2" xfId="58"/>
    <cellStyle name="Followed Hyperlink" xfId="59"/>
    <cellStyle name="常规 2 2 2 2 3 3 2 3" xfId="60"/>
    <cellStyle name="常规 2 3 5 2 2" xfId="61"/>
    <cellStyle name="常规 2 2 2 4 2 4 2 4" xfId="62"/>
    <cellStyle name="注释" xfId="63"/>
    <cellStyle name="60% - 强调文字颜色 2" xfId="64"/>
    <cellStyle name="常规 2 2 3 2 3 3 4" xfId="65"/>
    <cellStyle name="常规 2 3 3 3 3 3 2" xfId="66"/>
    <cellStyle name="常规 2 4 3 3 2 5" xfId="67"/>
    <cellStyle name="标题 4" xfId="68"/>
    <cellStyle name="常规 2 2 2 4 2 3 4" xfId="69"/>
    <cellStyle name="常规 2 2 2 4 3 6" xfId="70"/>
    <cellStyle name="常规 2 3 5 2 2 5" xfId="71"/>
    <cellStyle name="常规 2 2 2 3 4 2 4" xfId="72"/>
    <cellStyle name="常规 2 3 3 3 2 2 2 2" xfId="73"/>
    <cellStyle name="警告文本" xfId="74"/>
    <cellStyle name="标题" xfId="75"/>
    <cellStyle name="常规 2 2 2 4 2 3" xfId="76"/>
    <cellStyle name="常规 2 3 11" xfId="77"/>
    <cellStyle name="解释性文本" xfId="78"/>
    <cellStyle name="常规 2 4 3 3 2 2" xfId="79"/>
    <cellStyle name="标题 1" xfId="80"/>
    <cellStyle name="常规 2 4 3 3 2 3" xfId="81"/>
    <cellStyle name="标题 2" xfId="82"/>
    <cellStyle name="常规 2 5 2 2 6" xfId="83"/>
    <cellStyle name="常规 2 2 2 4 2 3 2" xfId="84"/>
    <cellStyle name="60% - 强调文字颜色 1" xfId="85"/>
    <cellStyle name="常规 2 2 3 2 3 3 3" xfId="86"/>
    <cellStyle name="常规 2 4 3 3 2 4" xfId="87"/>
    <cellStyle name="标题 3" xfId="88"/>
    <cellStyle name="常规 2 5 2 2 7" xfId="89"/>
    <cellStyle name="常规 2 2 2 4 2 3 3" xfId="90"/>
    <cellStyle name="60% - 强调文字颜色 4" xfId="91"/>
    <cellStyle name="常规 2 2 2 2 2 3" xfId="92"/>
    <cellStyle name="输出" xfId="93"/>
    <cellStyle name="常规 2 3 2 2 2 5" xfId="94"/>
    <cellStyle name="计算" xfId="95"/>
    <cellStyle name="检查单元格" xfId="96"/>
    <cellStyle name="常规 2 2 2 4 5 4" xfId="97"/>
    <cellStyle name="常规 2 3 2 3 2 3 4" xfId="98"/>
    <cellStyle name="常规 2 2 2 2 2 3 6" xfId="99"/>
    <cellStyle name="常规 2 2 2 3 3 3 2 2" xfId="100"/>
    <cellStyle name="常规 2 2 7 2 2 4" xfId="101"/>
    <cellStyle name="常规 2 3 2 2 3 2 2 3" xfId="102"/>
    <cellStyle name="20% - 强调文字颜色 6" xfId="103"/>
    <cellStyle name="常规 2 2 2 5" xfId="104"/>
    <cellStyle name="常规 2 3 2 2 4 2 4" xfId="105"/>
    <cellStyle name="强调文字颜色 2" xfId="106"/>
    <cellStyle name="常规 2 2 4 2 2 3 4" xfId="107"/>
    <cellStyle name="常规 2 2 3 3 4 5" xfId="108"/>
    <cellStyle name="常规 2 2 2 4 2 2 3 2" xfId="109"/>
    <cellStyle name="常规 2 2 2 4 3 3 3" xfId="110"/>
    <cellStyle name="常规 2 3 5 2 2 2 3" xfId="111"/>
    <cellStyle name="链接单元格" xfId="112"/>
    <cellStyle name="汇总" xfId="113"/>
    <cellStyle name="常规 2 5 3 3 5" xfId="114"/>
    <cellStyle name="常规 2 2 4 2 2 2 2 2" xfId="115"/>
    <cellStyle name="常规 2 2 2 6 2 4" xfId="116"/>
    <cellStyle name="常规 2 5 2 2 2 4" xfId="117"/>
    <cellStyle name="常规 2 2 5 3 3 2" xfId="118"/>
    <cellStyle name="好" xfId="119"/>
    <cellStyle name="常规 2 2 2 2 2 3 3 3" xfId="120"/>
    <cellStyle name="适中" xfId="121"/>
    <cellStyle name="常规 2 2 4 2 5 4" xfId="122"/>
    <cellStyle name="常规 2 2 2 4 5 3" xfId="123"/>
    <cellStyle name="常规 2 3 2 3 2 3 3" xfId="124"/>
    <cellStyle name="常规 2 2 2 2 2 3 5" xfId="125"/>
    <cellStyle name="常规 2 3 2 2 3 2 2 2" xfId="126"/>
    <cellStyle name="20% - 强调文字颜色 5" xfId="127"/>
    <cellStyle name="常规 2 4 3 5 4" xfId="128"/>
    <cellStyle name="常规 2 2 2 4" xfId="129"/>
    <cellStyle name="常规 2 3 2 2 4 2 3" xfId="130"/>
    <cellStyle name="强调文字颜色 1" xfId="131"/>
    <cellStyle name="常规 2 2 4 2 2 3 3" xfId="132"/>
    <cellStyle name="20% - 强调文字颜色 1" xfId="133"/>
    <cellStyle name="常规 2 2 2 4 6" xfId="134"/>
    <cellStyle name="常规 2 3 2 3 2 4" xfId="135"/>
    <cellStyle name="常规 2 6 8" xfId="136"/>
    <cellStyle name="常规 2 3 4 5 2" xfId="137"/>
    <cellStyle name="40% - 强调文字颜色 1" xfId="138"/>
    <cellStyle name="常规 2 3 2 2 6" xfId="139"/>
    <cellStyle name="常规 2 2 2 2 2 3 2" xfId="140"/>
    <cellStyle name="20% - 强调文字颜色 2" xfId="141"/>
    <cellStyle name="常规 2 2 2 4 7" xfId="142"/>
    <cellStyle name="常规 2 3 2 3 2 5" xfId="143"/>
    <cellStyle name="常规 2 3 4 5 3" xfId="144"/>
    <cellStyle name="40% - 强调文字颜色 2" xfId="145"/>
    <cellStyle name="常规 2 2 2 6" xfId="146"/>
    <cellStyle name="强调文字颜色 3" xfId="147"/>
    <cellStyle name="常规 2 2 4 2 2 3 5" xfId="148"/>
    <cellStyle name="常规 2 2 2 7" xfId="149"/>
    <cellStyle name="强调文字颜色 4" xfId="150"/>
    <cellStyle name="常规 2 2 2 4 5 2" xfId="151"/>
    <cellStyle name="常规 2 3 2 3 2 3 2" xfId="152"/>
    <cellStyle name="常规 2 3 2 2 8" xfId="153"/>
    <cellStyle name="常规 2 2 2 2 2 3 4" xfId="154"/>
    <cellStyle name="20% - 强调文字颜色 4" xfId="155"/>
    <cellStyle name="40% - 强调文字颜色 4" xfId="156"/>
    <cellStyle name="常规 2 2 2 8" xfId="157"/>
    <cellStyle name="强调文字颜色 5" xfId="158"/>
    <cellStyle name="40% - 强调文字颜色 5" xfId="159"/>
    <cellStyle name="60% - 强调文字颜色 5" xfId="160"/>
    <cellStyle name="常规 2 2 2 9" xfId="161"/>
    <cellStyle name="强调文字颜色 6" xfId="162"/>
    <cellStyle name="40% - 强调文字颜色 6" xfId="163"/>
    <cellStyle name="常规 2 4 5 2 2" xfId="164"/>
    <cellStyle name="60% - 强调文字颜色 6" xfId="165"/>
    <cellStyle name="常规 2 2 2 2 3 2 2" xfId="166"/>
    <cellStyle name="常规 2 2 4 3 2 5" xfId="167"/>
    <cellStyle name="常规 2 2 2 6 6" xfId="168"/>
    <cellStyle name="常规 2 13" xfId="169"/>
    <cellStyle name="常规 2 3 2 3 4 4" xfId="170"/>
    <cellStyle name="常规_11月报表" xfId="171"/>
    <cellStyle name="常规_Sheet2" xfId="172"/>
    <cellStyle name="常规 2 2 4 3" xfId="173"/>
    <cellStyle name="常规 2 2 4 3 8" xfId="174"/>
    <cellStyle name="常规 2 2 12" xfId="175"/>
    <cellStyle name="常规 2 5 3 3 2 4" xfId="176"/>
    <cellStyle name="常规 2 3 3 2 2 2 2 3" xfId="177"/>
    <cellStyle name="常规 2 2 4 3 2 2 4" xfId="178"/>
    <cellStyle name="常规 2 5 3 4 5" xfId="179"/>
    <cellStyle name="常规 2 2 4 2 2 2 3 2" xfId="180"/>
    <cellStyle name="常规 2 2 2 6 3 4" xfId="181"/>
    <cellStyle name="常规 2 10 4" xfId="182"/>
    <cellStyle name="常规 2 3 5 4 2 3" xfId="183"/>
    <cellStyle name="常规 2 4 3 5" xfId="184"/>
    <cellStyle name="常规 2 2 2" xfId="185"/>
    <cellStyle name="常规 2 2 2 3 2 4 2 3" xfId="186"/>
    <cellStyle name="常规 2 2 6 3 2 5" xfId="187"/>
    <cellStyle name="常规 2 2" xfId="188"/>
    <cellStyle name="常规 2 2 2 3 2 2 2 3 3" xfId="189"/>
    <cellStyle name="常规 2 3 3 3 4 2 4" xfId="190"/>
    <cellStyle name="常规 10" xfId="191"/>
    <cellStyle name="常规 2 2 4 3 2 2" xfId="192"/>
    <cellStyle name="常规 2 10" xfId="193"/>
    <cellStyle name="常规 2 2 2 6 3" xfId="194"/>
    <cellStyle name="常规 2 3 7 2" xfId="195"/>
    <cellStyle name="常规 2 2 2 3 2 2 2 3 4" xfId="196"/>
    <cellStyle name="常规 11" xfId="197"/>
    <cellStyle name="常规 2 2 2 3 2 7" xfId="198"/>
    <cellStyle name="常规 2" xfId="199"/>
    <cellStyle name="常规 2 2 10" xfId="200"/>
    <cellStyle name="常规 2 5 3 3 2 2" xfId="201"/>
    <cellStyle name="常规 2 2 4 3 2 2 2" xfId="202"/>
    <cellStyle name="常规 2 5 3 4 3" xfId="203"/>
    <cellStyle name="常规 2 10 2" xfId="204"/>
    <cellStyle name="常规 2 2 2 6 3 2" xfId="205"/>
    <cellStyle name="常规 2 2 4 2" xfId="206"/>
    <cellStyle name="常规 2 2 4 3 7" xfId="207"/>
    <cellStyle name="常规 2 2 11" xfId="208"/>
    <cellStyle name="常规 2 5 3 3 2 3" xfId="209"/>
    <cellStyle name="常规 2 3 3 2 2 2 2 2" xfId="210"/>
    <cellStyle name="常规 2 2 4 3 2 2 3" xfId="211"/>
    <cellStyle name="常规 2 5 3 4 4" xfId="212"/>
    <cellStyle name="常规 2 10 3" xfId="213"/>
    <cellStyle name="常规 2 2 2 6 3 3" xfId="214"/>
    <cellStyle name="常规 2 3 5 4 2 2" xfId="215"/>
    <cellStyle name="常规 2 2 4 3 2 4" xfId="216"/>
    <cellStyle name="常规 2 2 2 6 5" xfId="217"/>
    <cellStyle name="常规 2 12" xfId="218"/>
    <cellStyle name="常规 2 3 2 3 4 3" xfId="219"/>
    <cellStyle name="常规 2 2 4 3 2 6" xfId="220"/>
    <cellStyle name="常规 2 2 2 6 7" xfId="221"/>
    <cellStyle name="常规 2 14" xfId="222"/>
    <cellStyle name="常规 2 3 2 3 4 5" xfId="223"/>
    <cellStyle name="常规 2 2 2 3 2 3 2 3" xfId="224"/>
    <cellStyle name="常规 2 2 6 2 2 5" xfId="225"/>
    <cellStyle name="常规 2 3 4 2 4 4" xfId="226"/>
    <cellStyle name="常规 2 3 2 2 2 3 5" xfId="227"/>
    <cellStyle name="常规 2 2 2 10" xfId="228"/>
    <cellStyle name="常规 2 2 2 3 2 3 2 4" xfId="229"/>
    <cellStyle name="常规 2 3 4 2 4 5" xfId="230"/>
    <cellStyle name="常规 2 2 2 11" xfId="231"/>
    <cellStyle name="常规 2 2 2 3 2 3 2 5" xfId="232"/>
    <cellStyle name="常规 2 2 2 12" xfId="233"/>
    <cellStyle name="常规 2 4 3 5 2" xfId="234"/>
    <cellStyle name="常规 2 2 2 2" xfId="235"/>
    <cellStyle name="常规 2 3 6 2 3 2" xfId="236"/>
    <cellStyle name="常规 2 3 2 4 2 2 3" xfId="237"/>
    <cellStyle name="常规 2 2 2 3 2 2 5" xfId="238"/>
    <cellStyle name="常规 2 4 4" xfId="239"/>
    <cellStyle name="常规 2 2 2 2 2" xfId="240"/>
    <cellStyle name="常规 2 2 2 2 3 7" xfId="241"/>
    <cellStyle name="常规 2 3 3 4 2 2 4" xfId="242"/>
    <cellStyle name="常规 2 2 2 2 2 2" xfId="243"/>
    <cellStyle name="常规 2 2 2 2 2 2 2" xfId="244"/>
    <cellStyle name="常规 2 2 2 2 2 2 2 2" xfId="245"/>
    <cellStyle name="常规 2 2 2 2 2 2 2 2 2" xfId="246"/>
    <cellStyle name="常规 2 3 5 5 3" xfId="247"/>
    <cellStyle name="常规 2 2 2 5 2" xfId="248"/>
    <cellStyle name="常规 2 2 4 3 3 3 4" xfId="249"/>
    <cellStyle name="常规 2 2 2 2 2 2 2 2 2 3" xfId="250"/>
    <cellStyle name="常规 2 2 2 5 3" xfId="251"/>
    <cellStyle name="常规 2 2 2 2 2 2 2 2 2 4" xfId="252"/>
    <cellStyle name="常规 2 2 2 2 2 2 2 2 3" xfId="253"/>
    <cellStyle name="常规 2 3 5 5 4" xfId="254"/>
    <cellStyle name="常规 2 2 2 2 2 2 2 2 4" xfId="255"/>
    <cellStyle name="常规 2 2 2 3 2 3 2 2 2" xfId="256"/>
    <cellStyle name="常规 2 2 2 2 2 2 2 2 5" xfId="257"/>
    <cellStyle name="常规 2 2 2 3 2 3 2 2 3" xfId="258"/>
    <cellStyle name="常规 2 2 3 2 4 2 2" xfId="259"/>
    <cellStyle name="常规 2 7 3 3 2" xfId="260"/>
    <cellStyle name="常规 2 2 2 2 2 2 2 3" xfId="261"/>
    <cellStyle name="常规 2 2 3 3 4 2 3" xfId="262"/>
    <cellStyle name="常规 2 2 2 2 2 2 2 3 2" xfId="263"/>
    <cellStyle name="常规 2 2 2 2 3 2 2 4" xfId="264"/>
    <cellStyle name="常规 2 2 3 3 4 2 4" xfId="265"/>
    <cellStyle name="常规 2 2 2 2 2 2 2 3 3" xfId="266"/>
    <cellStyle name="常规 2 2 2 2 3 2 2 5" xfId="267"/>
    <cellStyle name="常规 2 2 2 2 2 2 2 3 4" xfId="268"/>
    <cellStyle name="常规 2 2 3 2 4 2 3" xfId="269"/>
    <cellStyle name="常规 2 7 3 3 3" xfId="270"/>
    <cellStyle name="常规 2 2 3 2 3 2 2 2" xfId="271"/>
    <cellStyle name="常规 2 2 2 2 2 2 2 4" xfId="272"/>
    <cellStyle name="常规 2 2 3 2 4 2 4" xfId="273"/>
    <cellStyle name="常规 2 3 3 3 4 2 2" xfId="274"/>
    <cellStyle name="常规 2 7 3 3 4" xfId="275"/>
    <cellStyle name="常规 2 2 3 2 3 2 2 3" xfId="276"/>
    <cellStyle name="常规 2 2 2 2 2 2 2 5" xfId="277"/>
    <cellStyle name="常规 2 2 2 3 2 2 2 3 2" xfId="278"/>
    <cellStyle name="常规 2 3 3 3 4 2 3" xfId="279"/>
    <cellStyle name="常规 2 2 3 2 3 2 2 4" xfId="280"/>
    <cellStyle name="常规 2 2 2 2 2 2 2 6" xfId="281"/>
    <cellStyle name="常规 2 2 2 2 2 2 3" xfId="282"/>
    <cellStyle name="常规 2 2 2 2 2 2 3 2" xfId="283"/>
    <cellStyle name="常规 2 5 3 3 3 3" xfId="284"/>
    <cellStyle name="常规 2 3 3 2 2 2 3 2" xfId="285"/>
    <cellStyle name="常规 2 2 2 6 2 2 3" xfId="286"/>
    <cellStyle name="常规 2 2 2 2 2 2 3 2 2" xfId="287"/>
    <cellStyle name="常规 2 3 6 5 3" xfId="288"/>
    <cellStyle name="常规 2 5 3 3 3 4" xfId="289"/>
    <cellStyle name="常规 2 3 3 2 2 2 3 3" xfId="290"/>
    <cellStyle name="常规 2 2 2 6 2 2 4" xfId="291"/>
    <cellStyle name="常规 2 2 2 2 2 2 3 2 3" xfId="292"/>
    <cellStyle name="常规 2 3 6 5 4" xfId="293"/>
    <cellStyle name="常规 2 3 3 2 2 2 3 4" xfId="294"/>
    <cellStyle name="常规 2 2 2 6 2 2 5" xfId="295"/>
    <cellStyle name="常规 2 2 2 2 2 2 3 2 4" xfId="296"/>
    <cellStyle name="常规 2 5 2 2 2" xfId="297"/>
    <cellStyle name="常规 2 2 2 2 2 2 3 3" xfId="298"/>
    <cellStyle name="常规 2 2 2 2 2 2 3 4" xfId="299"/>
    <cellStyle name="常规 2 2 2 2 2 2 3 5" xfId="300"/>
    <cellStyle name="常规 2 2 2 4 4 2" xfId="301"/>
    <cellStyle name="常规 2 3 2 3 2 2 2" xfId="302"/>
    <cellStyle name="常规 2 2 2 2 2 2 4" xfId="303"/>
    <cellStyle name="常规 2 2 2 4 4 2 2" xfId="304"/>
    <cellStyle name="常规 2 3 2 3 2 2 2 2" xfId="305"/>
    <cellStyle name="常规 2 2 2 2 2 2 4 2" xfId="306"/>
    <cellStyle name="常规 2 2 2 2 2 8" xfId="307"/>
    <cellStyle name="常规 2 3 6" xfId="308"/>
    <cellStyle name="常规 2 2 2 4 2 3 2 2" xfId="309"/>
    <cellStyle name="常规 2 3 6 2 2 4" xfId="310"/>
    <cellStyle name="常规 2 2 2 4 4 2 3" xfId="311"/>
    <cellStyle name="常规 2 3 2 3 2 2 2 3" xfId="312"/>
    <cellStyle name="常规 2 2 2 2 2 2 4 3" xfId="313"/>
    <cellStyle name="常规 2 3 7" xfId="314"/>
    <cellStyle name="常规 2 2 2 4 2 3 2 3" xfId="315"/>
    <cellStyle name="常规 2 3 6 2 2 5" xfId="316"/>
    <cellStyle name="常规 2 2 2 4 4 2 4" xfId="317"/>
    <cellStyle name="常规 2 3 3 3 3 2 2 2" xfId="318"/>
    <cellStyle name="常规 2 3 2 3 2 2 2 4" xfId="319"/>
    <cellStyle name="常规 2 2 2 2 2 2 4 4" xfId="320"/>
    <cellStyle name="常规 2 2 2 4 4 3" xfId="321"/>
    <cellStyle name="常规 2 3 5 2 3 2" xfId="322"/>
    <cellStyle name="常规 2 3 2 3 2 2 3" xfId="323"/>
    <cellStyle name="常规 2 2 2 2 2 2 5" xfId="324"/>
    <cellStyle name="常规 2 2 3 2 2 2 2 2 2" xfId="325"/>
    <cellStyle name="常规 2 2 2 3 4 3 3" xfId="326"/>
    <cellStyle name="常规 2 2 2 4 4 5" xfId="327"/>
    <cellStyle name="常规 2 3 5 2 3 4" xfId="328"/>
    <cellStyle name="常规 2 3 2 3 2 2 5" xfId="329"/>
    <cellStyle name="常规 2 2 2 2 2 2 7" xfId="330"/>
    <cellStyle name="常规 2 2 4 2 4 3" xfId="331"/>
    <cellStyle name="常规 2 2 2 2 2 3 2 2" xfId="332"/>
    <cellStyle name="常规 2 2 2 2 2 3 2 2 2" xfId="333"/>
    <cellStyle name="常规 2 2 2 3 2 2 3 3" xfId="334"/>
    <cellStyle name="常规 2 4 2 3" xfId="335"/>
    <cellStyle name="常规 2 2 2 2 3 5 3" xfId="336"/>
    <cellStyle name="常规 2 3 3 4 2 5" xfId="337"/>
    <cellStyle name="常规 2 2 2 2 2 3 2 2 3" xfId="338"/>
    <cellStyle name="常规 2 2 2 3 2 2 3 4" xfId="339"/>
    <cellStyle name="常规 2 4 2 4" xfId="340"/>
    <cellStyle name="常规 2 2 2 2 3 5 4" xfId="341"/>
    <cellStyle name="常规 2 2 2 2 2 3 2 2 4" xfId="342"/>
    <cellStyle name="常规 2 2 2 3 2 2 3 5" xfId="343"/>
    <cellStyle name="常规 2 4 2 5" xfId="344"/>
    <cellStyle name="常规 2 2 2 5 2 3 2" xfId="345"/>
    <cellStyle name="常规 2 2 4 2 4 4" xfId="346"/>
    <cellStyle name="常规 2 2 2 2 2 3 2 3" xfId="347"/>
    <cellStyle name="常规 2 2 2 5 2 3 3" xfId="348"/>
    <cellStyle name="常规 2 2 4 2 4 5" xfId="349"/>
    <cellStyle name="常规 2 2 2 2 2 3 2 4" xfId="350"/>
    <cellStyle name="常规 2 2 2 5 2 3 4" xfId="351"/>
    <cellStyle name="常规 2 2 2 2 2 3 2 5" xfId="352"/>
    <cellStyle name="常规 2 2 4 2 5 3" xfId="353"/>
    <cellStyle name="常规 2 2 2 2 2 3 3 2" xfId="354"/>
    <cellStyle name="常规 2 2 2 2 2 3 3 4" xfId="355"/>
    <cellStyle name="常规 2 2 2 2 2 4" xfId="356"/>
    <cellStyle name="常规 2 3 2 3 6" xfId="357"/>
    <cellStyle name="常规 2 2 2 2 2 4 2" xfId="358"/>
    <cellStyle name="常规 2 2 2 8 4" xfId="359"/>
    <cellStyle name="常规 2 2 2 2 2 4 2 2" xfId="360"/>
    <cellStyle name="常规 2 2 2 5 3 3 2" xfId="361"/>
    <cellStyle name="常规 2 3 5 3 2 2 2" xfId="362"/>
    <cellStyle name="常规 2 2 5 2 2 2 4" xfId="363"/>
    <cellStyle name="常规 2 2 2 8 5" xfId="364"/>
    <cellStyle name="常规 2 2 2 2 2 4 2 3" xfId="365"/>
    <cellStyle name="常规 2 2 2 5 3 3 3" xfId="366"/>
    <cellStyle name="常规 2 3 5 3 2 2 3" xfId="367"/>
    <cellStyle name="常规 2 2 2 4 2 2 2 2 2" xfId="368"/>
    <cellStyle name="常规 2 2 2 2 2 4 2 4" xfId="369"/>
    <cellStyle name="常规 2 3 2 3 7" xfId="370"/>
    <cellStyle name="常规 2 2 2 2 2 4 3" xfId="371"/>
    <cellStyle name="常规 2 3 2 3 8" xfId="372"/>
    <cellStyle name="常规 2 2 2 2 2 4 4" xfId="373"/>
    <cellStyle name="常规 2 2 2 2 2 4 5" xfId="374"/>
    <cellStyle name="常规 2 2 2 2 2 5" xfId="375"/>
    <cellStyle name="常规 2 3 2 4 6" xfId="376"/>
    <cellStyle name="常规 2 2 2 2 2 5 2" xfId="377"/>
    <cellStyle name="常规 2 3 3 3 2 4" xfId="378"/>
    <cellStyle name="常规 2 2 2 2 2 5 3" xfId="379"/>
    <cellStyle name="常规 2 3 3 3 2 5" xfId="380"/>
    <cellStyle name="常规 2 2 2 2 2 5 4" xfId="381"/>
    <cellStyle name="常规 2 3 3 3 2 6" xfId="382"/>
    <cellStyle name="常规 2 2 2 2 2 6" xfId="383"/>
    <cellStyle name="常规 2 2 2 2 2 7" xfId="384"/>
    <cellStyle name="常规 2 3 6 2 3 3" xfId="385"/>
    <cellStyle name="常规 2 3 2 4 2 2 4" xfId="386"/>
    <cellStyle name="常规 2 2 2 3 2 2 6" xfId="387"/>
    <cellStyle name="常规 2 4 5" xfId="388"/>
    <cellStyle name="常规 2 2 2 2 3" xfId="389"/>
    <cellStyle name="常规 2 2 2 2 3 8" xfId="390"/>
    <cellStyle name="常规 2 2 2 2 3 2" xfId="391"/>
    <cellStyle name="常规 2 2 2 2 3 2 2 2" xfId="392"/>
    <cellStyle name="常规 2 2 2 8 2 3" xfId="393"/>
    <cellStyle name="常规 2 2 2 2 3 2 2 2 2" xfId="394"/>
    <cellStyle name="常规 2 2 2 3 4 6" xfId="395"/>
    <cellStyle name="常规 2 2 2 3 3 3 4" xfId="396"/>
    <cellStyle name="常规 2 2 2 3 3 3 5" xfId="397"/>
    <cellStyle name="常规 2 2 2 8 2 4" xfId="398"/>
    <cellStyle name="常规 2 2 3 3 2" xfId="399"/>
    <cellStyle name="常规 2 2 2 2 3 2 2 2 3" xfId="400"/>
    <cellStyle name="常规 2 2 2 3 3 3 6" xfId="401"/>
    <cellStyle name="常规 2 2 3 3 3" xfId="402"/>
    <cellStyle name="常规 2 2 2 2 3 2 2 2 4" xfId="403"/>
    <cellStyle name="常规 2 2 2 3 3 3 2 2 2" xfId="404"/>
    <cellStyle name="常规 2 2 3 3 4 2 2" xfId="405"/>
    <cellStyle name="常规 2 2 2 2 3 2 2 3" xfId="406"/>
    <cellStyle name="常规 2 2 2 2 3 2 3" xfId="407"/>
    <cellStyle name="常规 2 6 2 2 2 2" xfId="408"/>
    <cellStyle name="常规 2 5 2 5 2" xfId="409"/>
    <cellStyle name="常规 2 2 2 2 3 2 3 2" xfId="410"/>
    <cellStyle name="常规 2 2 2 2 3 2 3 3" xfId="411"/>
    <cellStyle name="常规 2 2 2 2 3 2 3 4" xfId="412"/>
    <cellStyle name="常规 2 6 2 2 2 3" xfId="413"/>
    <cellStyle name="常规 2 5 2 5 3" xfId="414"/>
    <cellStyle name="常规 2 2 2 5 4 2" xfId="415"/>
    <cellStyle name="常规 2 3 2 3 3 2 2" xfId="416"/>
    <cellStyle name="常规 2 2 2 2 3 2 4" xfId="417"/>
    <cellStyle name="常规 2 6 2 2 2 4" xfId="418"/>
    <cellStyle name="常规 2 5 2 5 4" xfId="419"/>
    <cellStyle name="常规 2 2 2 5 4 3" xfId="420"/>
    <cellStyle name="常规 2 3 5 3 3 2" xfId="421"/>
    <cellStyle name="常规 2 3 2 3 3 2 3" xfId="422"/>
    <cellStyle name="常规 2 2 2 2 3 2 5" xfId="423"/>
    <cellStyle name="常规 2 2 2 5 4 4" xfId="424"/>
    <cellStyle name="常规 2 3 5 3 3 3" xfId="425"/>
    <cellStyle name="常规 2 3 2 3 3 2 4" xfId="426"/>
    <cellStyle name="常规 2 2 2 2 3 2 6" xfId="427"/>
    <cellStyle name="常规 2 2 2 2 3 3" xfId="428"/>
    <cellStyle name="常规 2 3 3 2 6" xfId="429"/>
    <cellStyle name="常规 2 2 2 2 3 3 2" xfId="430"/>
    <cellStyle name="常规 2 2 2 2 3 3 2 2" xfId="431"/>
    <cellStyle name="常规 2 2 2 4 3 3 4" xfId="432"/>
    <cellStyle name="常规 2 3 5 2 2 2 4" xfId="433"/>
    <cellStyle name="常规 2 2 2 2 3 3 2 2 2" xfId="434"/>
    <cellStyle name="常规 2 2 2 4 2 2 3 3" xfId="435"/>
    <cellStyle name="常规 2 3 3 3 2" xfId="436"/>
    <cellStyle name="常规 2 2 2 2 3 3 2 2 3" xfId="437"/>
    <cellStyle name="常规 2 2 2 4 2 2 3 4" xfId="438"/>
    <cellStyle name="常规 2 3 3 3 3" xfId="439"/>
    <cellStyle name="常规 2 2 2 2 3 3 2 2 4" xfId="440"/>
    <cellStyle name="常规 2 2 2 6 2 3 3" xfId="441"/>
    <cellStyle name="常规 2 2 2 2 3 3 2 4" xfId="442"/>
    <cellStyle name="常规 2 2 2 6 2 3 4" xfId="443"/>
    <cellStyle name="常规 2 2 2 2 3 3 2 5" xfId="444"/>
    <cellStyle name="常规 2 3 3 2 7" xfId="445"/>
    <cellStyle name="常规 2 2 2 2 3 3 3" xfId="446"/>
    <cellStyle name="常规 2 2 2 2 3 3 3 2" xfId="447"/>
    <cellStyle name="常规 2 2 2 2 3 3 3 3" xfId="448"/>
    <cellStyle name="常规 2 2 2 2 3 3 3 4" xfId="449"/>
    <cellStyle name="常规 2 2 2 5 5 2" xfId="450"/>
    <cellStyle name="常规 2 3 3 2 8" xfId="451"/>
    <cellStyle name="常规 2 3 2 3 3 3 2" xfId="452"/>
    <cellStyle name="常规 2 2 2 2 3 3 4" xfId="453"/>
    <cellStyle name="常规 2 2 2 5 5 3" xfId="454"/>
    <cellStyle name="常规 2 3 2 3 3 3 3" xfId="455"/>
    <cellStyle name="常规 2 2 2 2 3 3 5" xfId="456"/>
    <cellStyle name="常规 2 2 2 3 3 2 2 2 2" xfId="457"/>
    <cellStyle name="常规 2 2 2 5 5 4" xfId="458"/>
    <cellStyle name="常规 2 3 2 3 3 3 4" xfId="459"/>
    <cellStyle name="常规 2 2 2 2 3 3 6" xfId="460"/>
    <cellStyle name="常规 2 2 2 3 3 4 2 2" xfId="461"/>
    <cellStyle name="常规 2 2 2 3 2 2 2" xfId="462"/>
    <cellStyle name="常规 2 4 5 4" xfId="463"/>
    <cellStyle name="常规 2 2 2 2 3 4" xfId="464"/>
    <cellStyle name="常规 2 2 2 3 2 2 2 2" xfId="465"/>
    <cellStyle name="常规 2 3 3 3 6" xfId="466"/>
    <cellStyle name="常规 2 2 2 2 3 4 2" xfId="467"/>
    <cellStyle name="常规 2 2 2 3 2 2 2 2 2" xfId="468"/>
    <cellStyle name="常规 2 2 2 2 3 4 2 2" xfId="469"/>
    <cellStyle name="常规 2 2 2 6 3 3 2" xfId="470"/>
    <cellStyle name="常规 2 2 5 3 2 2 4" xfId="471"/>
    <cellStyle name="常规 2 2 2 3 2 2 2 2 3" xfId="472"/>
    <cellStyle name="常规 2 2 2 2 3 4 2 3" xfId="473"/>
    <cellStyle name="常规 2 2 2 6 3 3 3" xfId="474"/>
    <cellStyle name="常规 2 3 6 2" xfId="475"/>
    <cellStyle name="常规 2 2 2 3 2 2 2 2 4" xfId="476"/>
    <cellStyle name="常规 2 2 2 4 2 3 2 2 2" xfId="477"/>
    <cellStyle name="常规 2 2 2 2 3 4 2 4" xfId="478"/>
    <cellStyle name="常规 2 2 4 2 4 2 2" xfId="479"/>
    <cellStyle name="常规 2 2 2 3 2 2 2 3" xfId="480"/>
    <cellStyle name="常规 2 3 3 3 7" xfId="481"/>
    <cellStyle name="常规 2 2 2 2 3 4 3" xfId="482"/>
    <cellStyle name="常规 2 2 4 2 4 2 3" xfId="483"/>
    <cellStyle name="常规 2 2 3 3 3 2 2 2" xfId="484"/>
    <cellStyle name="常规 2 2 2 3 2 2 2 4" xfId="485"/>
    <cellStyle name="常规 2 3 3 3 8" xfId="486"/>
    <cellStyle name="常规 2 2 2 2 3 4 4" xfId="487"/>
    <cellStyle name="常规 2 2 4 2 4 2 4" xfId="488"/>
    <cellStyle name="常规 2 2 3 3 3 2 2 3" xfId="489"/>
    <cellStyle name="常规 2 2 2 3 2 2 2 5" xfId="490"/>
    <cellStyle name="常规 2 2 2 2 3 4 5" xfId="491"/>
    <cellStyle name="常规 2 2 2 3 2 2 3" xfId="492"/>
    <cellStyle name="常规 2 4 5 5" xfId="493"/>
    <cellStyle name="常规 2 4 2" xfId="494"/>
    <cellStyle name="常规 2 2 2 2 3 5" xfId="495"/>
    <cellStyle name="常规 2 2 2 3 2 2 3 2" xfId="496"/>
    <cellStyle name="常规 2 4 2 2" xfId="497"/>
    <cellStyle name="常规 2 3 3 4 6" xfId="498"/>
    <cellStyle name="常规 2 2 2 2 3 5 2" xfId="499"/>
    <cellStyle name="常规 2 3 3 4 2 4" xfId="500"/>
    <cellStyle name="常规 2 3 2 4 2 2 2" xfId="501"/>
    <cellStyle name="常规 2 2 2 3 2 2 4" xfId="502"/>
    <cellStyle name="常规 2 4 3" xfId="503"/>
    <cellStyle name="常规 2 2 2 2 3 6" xfId="504"/>
    <cellStyle name="常规 2 4 6" xfId="505"/>
    <cellStyle name="常规 2 2 2 4 2 3 3 2" xfId="506"/>
    <cellStyle name="常规 2 3 6 2 3 4" xfId="507"/>
    <cellStyle name="常规 2 2 2 3 2 2 7" xfId="508"/>
    <cellStyle name="常规 2 2 2 2 4" xfId="509"/>
    <cellStyle name="常规 2 4 6 2" xfId="510"/>
    <cellStyle name="常规 2 2 2 3 2 2 3 2 4" xfId="511"/>
    <cellStyle name="常规 2 4 2 2 4" xfId="512"/>
    <cellStyle name="常规 2 2 2 2 4 2" xfId="513"/>
    <cellStyle name="常规 2 2 2 2 4 2 2" xfId="514"/>
    <cellStyle name="常规 2 2 2 2 4 2 2 2" xfId="515"/>
    <cellStyle name="常规 2 3 2 2 2 7" xfId="516"/>
    <cellStyle name="常规 2 2 2 3 2 2 4 2" xfId="517"/>
    <cellStyle name="常规 2 4 3 2" xfId="518"/>
    <cellStyle name="常规 2 2 2 2 4 2 2 3" xfId="519"/>
    <cellStyle name="常规 2 2 2 3 2 2 4 3" xfId="520"/>
    <cellStyle name="常规 2 4 3 3" xfId="521"/>
    <cellStyle name="常规 2 2 2 2 4 2 2 4" xfId="522"/>
    <cellStyle name="常规 2 2 2 2 4 2 3" xfId="523"/>
    <cellStyle name="常规 2 5 3 5 2" xfId="524"/>
    <cellStyle name="常规 2 2 2 2 4 2 4" xfId="525"/>
    <cellStyle name="常规 2 3 2 3 4 2 2" xfId="526"/>
    <cellStyle name="常规 2 5 3 5 3" xfId="527"/>
    <cellStyle name="常规 2 2 2 6 4 2" xfId="528"/>
    <cellStyle name="常规 2 2 4 3 2 3 2" xfId="529"/>
    <cellStyle name="常规 2 2 2 2 4 2 5" xfId="530"/>
    <cellStyle name="常规 2 3 2 3 4 2 3" xfId="531"/>
    <cellStyle name="常规 2 5 3 5 4" xfId="532"/>
    <cellStyle name="常规 2 2 2 6 4 3" xfId="533"/>
    <cellStyle name="常规 2 2 4 3 2 3 3" xfId="534"/>
    <cellStyle name="常规 2 2 2 2 4 3" xfId="535"/>
    <cellStyle name="常规 2 2 2 2 4 3 2" xfId="536"/>
    <cellStyle name="常规 2 3 4 2 6" xfId="537"/>
    <cellStyle name="常规 2 2 2 2 4 3 3" xfId="538"/>
    <cellStyle name="常规 2 3 4 2 7" xfId="539"/>
    <cellStyle name="常规 2 2 2 2 4 3 4" xfId="540"/>
    <cellStyle name="常规 2 3 4 2 8" xfId="541"/>
    <cellStyle name="常规 2 2 2 6 5 2" xfId="542"/>
    <cellStyle name="常规 2 2 2 2 4 4" xfId="543"/>
    <cellStyle name="常规 2 4 6 4" xfId="544"/>
    <cellStyle name="常规 2 2 2 3 2 3 2" xfId="545"/>
    <cellStyle name="常规 2 4 2 2 6" xfId="546"/>
    <cellStyle name="常规 2 2 2 2 4 5" xfId="547"/>
    <cellStyle name="常规 2 5 4 3 3" xfId="548"/>
    <cellStyle name="常规 2 2 2 7 2 2" xfId="549"/>
    <cellStyle name="常规 2 5 2" xfId="550"/>
    <cellStyle name="常规 2 2 2 3 2 3 3" xfId="551"/>
    <cellStyle name="常规 2 4 2 2 7" xfId="552"/>
    <cellStyle name="常规 2 2 2 2 4 6" xfId="553"/>
    <cellStyle name="常规 2 5 4 3 4" xfId="554"/>
    <cellStyle name="常规 2 2 2 7 2 3" xfId="555"/>
    <cellStyle name="常规 2 5 3" xfId="556"/>
    <cellStyle name="常规 2 2 2 3 2 3 4" xfId="557"/>
    <cellStyle name="常规 2 2 2 2 5" xfId="558"/>
    <cellStyle name="常规 2 2 2 4 2 3 3 3" xfId="559"/>
    <cellStyle name="常规 2 4 7" xfId="560"/>
    <cellStyle name="常规 2 2 2 2 5 2" xfId="561"/>
    <cellStyle name="常规 2 2 2 2 5 2 2" xfId="562"/>
    <cellStyle name="常规 2 2 2 2 6 3" xfId="563"/>
    <cellStyle name="常规 2 2 2 2 5 2 3" xfId="564"/>
    <cellStyle name="常规 2 2 2 2 6 4" xfId="565"/>
    <cellStyle name="常规 2 3 4 3 2 4" xfId="566"/>
    <cellStyle name="常规 2 2 2 3 2 5 2" xfId="567"/>
    <cellStyle name="常规 2 2 2 2 5 2 4" xfId="568"/>
    <cellStyle name="常规 2 3 4 3 2 5" xfId="569"/>
    <cellStyle name="常规 2 7 2" xfId="570"/>
    <cellStyle name="常规 2 2 2 3 2 5 3" xfId="571"/>
    <cellStyle name="常规 2 2 2 2 5 3" xfId="572"/>
    <cellStyle name="常规 2 2 2 2 5 4" xfId="573"/>
    <cellStyle name="常规 2 2 2 3 2 4 2" xfId="574"/>
    <cellStyle name="常规 2 4 2 3 6" xfId="575"/>
    <cellStyle name="常规 2 2 4 3 3 2 2" xfId="576"/>
    <cellStyle name="常规 2 2 2 2 5 5" xfId="577"/>
    <cellStyle name="常规 2 2 2 7 3 2" xfId="578"/>
    <cellStyle name="常规 2 6 2" xfId="579"/>
    <cellStyle name="常规 2 2 2 3 2 4 3" xfId="580"/>
    <cellStyle name="常规 2 2 2 2 6" xfId="581"/>
    <cellStyle name="常规 2 2 2 4 2 3 3 4" xfId="582"/>
    <cellStyle name="常规 2 3 4 3 2" xfId="583"/>
    <cellStyle name="常规 2 4 8" xfId="584"/>
    <cellStyle name="常规 2 2 2 2 6 2" xfId="585"/>
    <cellStyle name="常规 2 2 2 2 7" xfId="586"/>
    <cellStyle name="常规 2 2 2 2 8" xfId="587"/>
    <cellStyle name="常规 2 3 2 2 2 3 2" xfId="588"/>
    <cellStyle name="常规 2 2 2 2 9" xfId="589"/>
    <cellStyle name="常规 2 3 2 2 2 3 3" xfId="590"/>
    <cellStyle name="常规 2 3 4 2 4 2" xfId="591"/>
    <cellStyle name="常规 2 3 2 2 4 2 2" xfId="592"/>
    <cellStyle name="常规 2 2 2 3" xfId="593"/>
    <cellStyle name="常规 2 4 3 5 3" xfId="594"/>
    <cellStyle name="常规 2 2 4 2 2 3 2" xfId="595"/>
    <cellStyle name="常规 2 2 2 3 2" xfId="596"/>
    <cellStyle name="常规 2 2 4 2 2 3 2 2" xfId="597"/>
    <cellStyle name="常规 2 2 2 7 2 4" xfId="598"/>
    <cellStyle name="常规 2 5 4" xfId="599"/>
    <cellStyle name="常规 2 2 2 3 2 3 5" xfId="600"/>
    <cellStyle name="常规 2 2 2 3 2 2" xfId="601"/>
    <cellStyle name="常规 2 2 2 4 2 2 2 2 3" xfId="602"/>
    <cellStyle name="常规 2 3 5 3 2 2 4" xfId="603"/>
    <cellStyle name="常规 2 2 2 5 3 3 4" xfId="604"/>
    <cellStyle name="常规 2 2 2 3 2 2 2 2 2 2" xfId="605"/>
    <cellStyle name="常规 2 2 2 3 2 2 2 2 2 3" xfId="606"/>
    <cellStyle name="常规 2 2 2 4 2 2 2 2 4" xfId="607"/>
    <cellStyle name="常规 2 2 2 3 2 2 2 2 2 4" xfId="608"/>
    <cellStyle name="常规 2 2 2 4 2 3 2 2 3" xfId="609"/>
    <cellStyle name="常规 2 2 2 3 2 2 2 2 5" xfId="610"/>
    <cellStyle name="常规 2 3 6 3" xfId="611"/>
    <cellStyle name="常规 2 4 2 2 2 2" xfId="612"/>
    <cellStyle name="常规 2 2 2 6 3 3 4" xfId="613"/>
    <cellStyle name="常规 2 2 2 3 2 2 2 6" xfId="614"/>
    <cellStyle name="常规 2 2 3 3 3 2 2 4" xfId="615"/>
    <cellStyle name="常规 2 4 2 2 2" xfId="616"/>
    <cellStyle name="常规 2 2 2 3 2 2 3 2 2" xfId="617"/>
    <cellStyle name="常规 2 2 2 5 2 2 5" xfId="618"/>
    <cellStyle name="常规 2 4 2 2 3" xfId="619"/>
    <cellStyle name="常规 2 2 2 3 2 2 3 2 3" xfId="620"/>
    <cellStyle name="常规 2 4 3 4" xfId="621"/>
    <cellStyle name="常规 2 2 2 3 2 2 4 4" xfId="622"/>
    <cellStyle name="常规 2 2 2 3 2 3" xfId="623"/>
    <cellStyle name="常规 2 2 6 2 2 4" xfId="624"/>
    <cellStyle name="常规 2 2 2 3 2 3 2 2" xfId="625"/>
    <cellStyle name="常规 2 2 2 3 2 3 2 2 4" xfId="626"/>
    <cellStyle name="常规 2 2 6 2 3 4" xfId="627"/>
    <cellStyle name="常规 2 5 2 2" xfId="628"/>
    <cellStyle name="常规 2 2 2 3 2 3 3 2" xfId="629"/>
    <cellStyle name="常规 2 5 2 3" xfId="630"/>
    <cellStyle name="常规 2 2 2 3 2 3 3 3" xfId="631"/>
    <cellStyle name="常规 2 5 2 4" xfId="632"/>
    <cellStyle name="常规 2 2 2 3 2 3 3 4" xfId="633"/>
    <cellStyle name="常规 2 5 5" xfId="634"/>
    <cellStyle name="常规 2 2 2 3 2 3 6" xfId="635"/>
    <cellStyle name="常规 2 2 2 3 3" xfId="636"/>
    <cellStyle name="常规 2 2 4 2 2 3 2 3" xfId="637"/>
    <cellStyle name="常规 2 2 2 7 2 5" xfId="638"/>
    <cellStyle name="常规 2 2 2 3 2 4" xfId="639"/>
    <cellStyle name="常规 2 2 6 3 2 4" xfId="640"/>
    <cellStyle name="常规 2 2 2 3 2 4 2 2" xfId="641"/>
    <cellStyle name="常规 2 3" xfId="642"/>
    <cellStyle name="常规 2 2 2 3 2 4 2 4" xfId="643"/>
    <cellStyle name="常规 2 6 3" xfId="644"/>
    <cellStyle name="常规 2 2 2 3 2 4 4" xfId="645"/>
    <cellStyle name="常规 2 6 4" xfId="646"/>
    <cellStyle name="常规 2 2 2 3 2 4 5" xfId="647"/>
    <cellStyle name="常规 2 2 4 3 3 2 4" xfId="648"/>
    <cellStyle name="常规 2 2 2 4 2" xfId="649"/>
    <cellStyle name="常规 2 2 2 7 3 4" xfId="650"/>
    <cellStyle name="常规 2 2 2 3 2 5" xfId="651"/>
    <cellStyle name="常规 2 2 2 3 2 6" xfId="652"/>
    <cellStyle name="常规 2 2 2 3 2 8" xfId="653"/>
    <cellStyle name="常规 2 2 2 3 3 2" xfId="654"/>
    <cellStyle name="常规 2 5 5 4" xfId="655"/>
    <cellStyle name="常规 2 2 2 3 3 2 2" xfId="656"/>
    <cellStyle name="常规 2 2 2 3 3 4" xfId="657"/>
    <cellStyle name="常规 2 2 2 3 3 2 2 2" xfId="658"/>
    <cellStyle name="常规 2 2 2 3 5 4" xfId="659"/>
    <cellStyle name="常规 2 2 2 3 3 4 2" xfId="660"/>
    <cellStyle name="常规 2 4 3 3 6" xfId="661"/>
    <cellStyle name="常规 2 2 2 3 3 2 2 2 3" xfId="662"/>
    <cellStyle name="常规 2 2 2 3 3 4 2 3" xfId="663"/>
    <cellStyle name="常规 2 2 2 3 3 2 2 2 4" xfId="664"/>
    <cellStyle name="常规 2 2 2 3 3 4 2 4" xfId="665"/>
    <cellStyle name="常规 2 2 2 3 3 2 2 3" xfId="666"/>
    <cellStyle name="常规 2 2 4 3 4 2 2" xfId="667"/>
    <cellStyle name="常规 2 2 2 3 5 5" xfId="668"/>
    <cellStyle name="常规 2 2 2 3 3 4 3" xfId="669"/>
    <cellStyle name="常规 2 2 2 3 3 2 2 5" xfId="670"/>
    <cellStyle name="常规 2 2 4 3 4 2 4" xfId="671"/>
    <cellStyle name="常规 2 2 3 4 2" xfId="672"/>
    <cellStyle name="常规 2 2 2 3 3 4 5" xfId="673"/>
    <cellStyle name="常规 2 5 5 5" xfId="674"/>
    <cellStyle name="常规 2 6 3 2 2 2" xfId="675"/>
    <cellStyle name="常规 2 2 2 3 3 2 3" xfId="676"/>
    <cellStyle name="常规 2 2 2 3 3 5" xfId="677"/>
    <cellStyle name="常规 2 2 2 3 3 2 3 2" xfId="678"/>
    <cellStyle name="常规 2 2 2 3 6 4" xfId="679"/>
    <cellStyle name="常规 2 3 4 4 2 4" xfId="680"/>
    <cellStyle name="常规 2 2 2 3 3 5 2" xfId="681"/>
    <cellStyle name="常规 2 3 4 3 2 2 3" xfId="682"/>
    <cellStyle name="常规 2 2 4 2 2 2 5" xfId="683"/>
    <cellStyle name="常规 2 2 2 3 3 2 3 3" xfId="684"/>
    <cellStyle name="常规 2 2 2 3 3 5 3" xfId="685"/>
    <cellStyle name="常规 2 3 4 3 2 2 4" xfId="686"/>
    <cellStyle name="常规 2 2 4 2 2 2 6" xfId="687"/>
    <cellStyle name="常规 2 2 2 3 3 5 4" xfId="688"/>
    <cellStyle name="常规 2 2 2 3 3 2 3 4" xfId="689"/>
    <cellStyle name="常规 2 2 3 2 2" xfId="690"/>
    <cellStyle name="常规 2 2 2 3 3 7" xfId="691"/>
    <cellStyle name="常规 2 6 3 2 2 4" xfId="692"/>
    <cellStyle name="常规 2 3 6 3 3 2" xfId="693"/>
    <cellStyle name="常规 2 2 2 3 3 2 5" xfId="694"/>
    <cellStyle name="常规 2 2 3 2 3" xfId="695"/>
    <cellStyle name="常规 2 2 2 3 3 8" xfId="696"/>
    <cellStyle name="常规 2 3 6 3 3 3" xfId="697"/>
    <cellStyle name="常规 2 2 2 3 3 2 6" xfId="698"/>
    <cellStyle name="常规 2 2 2 3 3 3" xfId="699"/>
    <cellStyle name="常规 2 2 2 3 4 4" xfId="700"/>
    <cellStyle name="常规 2 5 6 4" xfId="701"/>
    <cellStyle name="常规 2 4 3 2 6" xfId="702"/>
    <cellStyle name="常规 2 2 2 3 3 3 2" xfId="703"/>
    <cellStyle name="常规 2 2 3 3 4" xfId="704"/>
    <cellStyle name="常规 2 2 2 3 3 3 2 2 3" xfId="705"/>
    <cellStyle name="常规 2 2 3 3 5" xfId="706"/>
    <cellStyle name="常规 2 2 2 3 3 3 2 2 4" xfId="707"/>
    <cellStyle name="常规 2 2 2 3 3 3 2 3" xfId="708"/>
    <cellStyle name="常规 2 2 2 3 3 3 2 4" xfId="709"/>
    <cellStyle name="常规 2 2 2 3 3 3 2 5" xfId="710"/>
    <cellStyle name="常规 2 2 2 3 4 5" xfId="711"/>
    <cellStyle name="常规 2 2 2 8 2 2" xfId="712"/>
    <cellStyle name="常规 2 2 2 3 3 3 3" xfId="713"/>
    <cellStyle name="常规 2 2 2 3 3 3 3 2" xfId="714"/>
    <cellStyle name="常规 2 2 2 3 3 3 3 3" xfId="715"/>
    <cellStyle name="常规 2 2 2 3 3 3 3 4" xfId="716"/>
    <cellStyle name="常规 2 2 2 3 4" xfId="717"/>
    <cellStyle name="常规 2 2 4 2 2 3 2 4" xfId="718"/>
    <cellStyle name="常规 2 2 2 3 4 2" xfId="719"/>
    <cellStyle name="常规 2 3 5 2 2 3" xfId="720"/>
    <cellStyle name="常规 2 2 2 4 3 4" xfId="721"/>
    <cellStyle name="常规 2 6 5 4" xfId="722"/>
    <cellStyle name="常规 2 2 2 3 4 2 2" xfId="723"/>
    <cellStyle name="常规 2 5 3 3 6" xfId="724"/>
    <cellStyle name="常规 2 2 4 2 2 2 2 3" xfId="725"/>
    <cellStyle name="常规 2 2 2 6 2 5" xfId="726"/>
    <cellStyle name="常规 2 2 2 3 4 2 2 2" xfId="727"/>
    <cellStyle name="常规 2 3 6 8" xfId="728"/>
    <cellStyle name="常规 2 2 3 3 5 4" xfId="729"/>
    <cellStyle name="常规 2 2 4 2 2 2 2 4" xfId="730"/>
    <cellStyle name="常规 2 2 2 6 2 6" xfId="731"/>
    <cellStyle name="常规 2 2 2 3 4 2 2 3" xfId="732"/>
    <cellStyle name="常规 2 2 2 3 4 2 2 4" xfId="733"/>
    <cellStyle name="常规 2 3 5 2 2 4" xfId="734"/>
    <cellStyle name="常规 2 2 2 4 3 5" xfId="735"/>
    <cellStyle name="常规 2 2 2 3 4 2 3" xfId="736"/>
    <cellStyle name="常规 2 3 3 3 2 2 2 3" xfId="737"/>
    <cellStyle name="常规 2 2 2 3 4 2 5" xfId="738"/>
    <cellStyle name="常规 2 2 2 3 4 3" xfId="739"/>
    <cellStyle name="常规 2 2 2 3 4 3 4" xfId="740"/>
    <cellStyle name="常规 2 2 3 2 2 2 2 2 3" xfId="741"/>
    <cellStyle name="常规 2 2 2 3 5" xfId="742"/>
    <cellStyle name="常规 2 2 2 3 5 2" xfId="743"/>
    <cellStyle name="常规 2 3 5 3 2 3" xfId="744"/>
    <cellStyle name="常规 2 5 2 4 5" xfId="745"/>
    <cellStyle name="常规 2 2 2 5 3 4" xfId="746"/>
    <cellStyle name="常规 2 7 5 4" xfId="747"/>
    <cellStyle name="常规 2 2 2 3 5 2 2" xfId="748"/>
    <cellStyle name="常规 2 3 5 3 2 4" xfId="749"/>
    <cellStyle name="常规 2 2 2 4 2 5 2" xfId="750"/>
    <cellStyle name="常规 2 2 2 5 3 5" xfId="751"/>
    <cellStyle name="常规 2 2 2 3 5 2 3" xfId="752"/>
    <cellStyle name="常规 2 3 5 3 2 5" xfId="753"/>
    <cellStyle name="常规 2 2 2 4 2 5 3" xfId="754"/>
    <cellStyle name="常规 2 2 2 5 3 6" xfId="755"/>
    <cellStyle name="常规 2 2 2 3 5 2 4" xfId="756"/>
    <cellStyle name="常规 2 2 2 3 5 3" xfId="757"/>
    <cellStyle name="常规 2 2 2 3 6" xfId="758"/>
    <cellStyle name="常规 2 2 2 3 6 2" xfId="759"/>
    <cellStyle name="常规 2 2 2 3 6 3" xfId="760"/>
    <cellStyle name="常规 2 2 2 3 7" xfId="761"/>
    <cellStyle name="常规 2 3 2 2 2 4 2" xfId="762"/>
    <cellStyle name="常规 2 2 2 3 8" xfId="763"/>
    <cellStyle name="常规 2 3 4 2 5 2" xfId="764"/>
    <cellStyle name="常规 2 3 2 2 2 4 3" xfId="765"/>
    <cellStyle name="常规 2 2 2 3 9" xfId="766"/>
    <cellStyle name="常规 2 2 2 4 2 2" xfId="767"/>
    <cellStyle name="常规 2 2 2 4 2 2 2" xfId="768"/>
    <cellStyle name="常规 2 2 2 4 3 2 3" xfId="769"/>
    <cellStyle name="常规 2 2 3 3 3 5" xfId="770"/>
    <cellStyle name="常规 2 2 2 4 2 2 2 2" xfId="771"/>
    <cellStyle name="常规 2 2 2 4 3 2 4" xfId="772"/>
    <cellStyle name="常规 2 2 3 3 3 6" xfId="773"/>
    <cellStyle name="常规 2 2 2 4 2 2 2 3" xfId="774"/>
    <cellStyle name="常规 2 2 2 4 3 2 5" xfId="775"/>
    <cellStyle name="常规 2 3 3 2 2" xfId="776"/>
    <cellStyle name="常规 2 2 2 4 2 2 2 4" xfId="777"/>
    <cellStyle name="常规 2 3 3 2 3" xfId="778"/>
    <cellStyle name="常规 2 2 2 4 2 2 2 5" xfId="779"/>
    <cellStyle name="常规 2 2 2 4 2 2 3" xfId="780"/>
    <cellStyle name="常规 2 2 3 2 2 4 2" xfId="781"/>
    <cellStyle name="常规 2 2 2 4 2 2 4" xfId="782"/>
    <cellStyle name="常规 2 2 3 2 2 4 3" xfId="783"/>
    <cellStyle name="常规 2 2 2 4 2 2 5" xfId="784"/>
    <cellStyle name="常规 2 2 3 2 2 4 4" xfId="785"/>
    <cellStyle name="常规 2 2 2 4 2 2 6" xfId="786"/>
    <cellStyle name="常规 2 3 6 4" xfId="787"/>
    <cellStyle name="常规 2 2 2 4 2 3 2 2 4" xfId="788"/>
    <cellStyle name="常规 2 3 8" xfId="789"/>
    <cellStyle name="常规 2 3 4 2 2" xfId="790"/>
    <cellStyle name="常规 2 2 2 4 2 3 2 4" xfId="791"/>
    <cellStyle name="常规 2 3 9" xfId="792"/>
    <cellStyle name="常规 2 3 4 2 3" xfId="793"/>
    <cellStyle name="常规 2 2 2 4 2 3 2 5" xfId="794"/>
    <cellStyle name="常规 2 2 2 4 2 3 5" xfId="795"/>
    <cellStyle name="常规 2 2 2 4 2 3 6" xfId="796"/>
    <cellStyle name="常规 2 2 2 4 2 4" xfId="797"/>
    <cellStyle name="常规 2 5 2 3 6" xfId="798"/>
    <cellStyle name="常规 2 2 2 4 2 4 2" xfId="799"/>
    <cellStyle name="常规 2 2 2 5 2 5" xfId="800"/>
    <cellStyle name="常规 2 3 6 3 2 4" xfId="801"/>
    <cellStyle name="常规 2 2 2 4 2 4 2 2" xfId="802"/>
    <cellStyle name="常规 2 3 6 3 2 5" xfId="803"/>
    <cellStyle name="常规 2 2 2 4 2 4 2 3" xfId="804"/>
    <cellStyle name="常规 2 2 2 4 2 4 3" xfId="805"/>
    <cellStyle name="常规 2 2 2 5 2 6" xfId="806"/>
    <cellStyle name="常规 2 2 2 6 2 2 2 2" xfId="807"/>
    <cellStyle name="常规 2 2 2 4 2 4 4" xfId="808"/>
    <cellStyle name="常规 2 2 2 6 2 2 2 3" xfId="809"/>
    <cellStyle name="常规 2 2 2 4 2 4 5" xfId="810"/>
    <cellStyle name="常规 2 2 2 4 2 5" xfId="811"/>
    <cellStyle name="常规 2 2 5 2 2" xfId="812"/>
    <cellStyle name="常规 2 2 2 4 2 5 4" xfId="813"/>
    <cellStyle name="常规 2 2 2 4 2 6" xfId="814"/>
    <cellStyle name="常规 2 2 2 4 2 7" xfId="815"/>
    <cellStyle name="常规 2 2 2 4 2 8" xfId="816"/>
    <cellStyle name="常规 2 2 4 3 3 2 5" xfId="817"/>
    <cellStyle name="常规 2 2 2 4 3" xfId="818"/>
    <cellStyle name="常规 2 2 2 4 3 2" xfId="819"/>
    <cellStyle name="常规 2 2 2 4 3 2 2" xfId="820"/>
    <cellStyle name="常规 2 9" xfId="821"/>
    <cellStyle name="常规 2 2 2 5 3 2 3" xfId="822"/>
    <cellStyle name="常规 2 2 4 3 3 5" xfId="823"/>
    <cellStyle name="常规 2 2 2 4 3 2 2 2" xfId="824"/>
    <cellStyle name="常规 2 3 2 3 5 4" xfId="825"/>
    <cellStyle name="常规 2 2 2 7 6" xfId="826"/>
    <cellStyle name="常规 2 2 2 5 3 2 4" xfId="827"/>
    <cellStyle name="常规 2 2 4 3 3 6" xfId="828"/>
    <cellStyle name="常规 2 2 2 4 3 2 2 3" xfId="829"/>
    <cellStyle name="常规 2 2 2 5 3 2 5" xfId="830"/>
    <cellStyle name="常规 2 4 3 2 2" xfId="831"/>
    <cellStyle name="常规 2 2 2 4 3 2 2 4" xfId="832"/>
    <cellStyle name="常规 2 3 5 2 2 2" xfId="833"/>
    <cellStyle name="常规 2 2 2 4 3 3" xfId="834"/>
    <cellStyle name="常规 2 3 5 2 2 2 2" xfId="835"/>
    <cellStyle name="常规 2 5 3 2 6" xfId="836"/>
    <cellStyle name="常规 2 2 2 4 3 3 2" xfId="837"/>
    <cellStyle name="常规 2 3 2 3 2 2" xfId="838"/>
    <cellStyle name="常规 2 2 2 4 4" xfId="839"/>
    <cellStyle name="常规 2 3 2 3 2 3" xfId="840"/>
    <cellStyle name="常规 2 2 2 4 5" xfId="841"/>
    <cellStyle name="常规 2 5 2 3 3" xfId="842"/>
    <cellStyle name="常规 2 2 2 5 2 2" xfId="843"/>
    <cellStyle name="常规 2 5 2 3 3 2" xfId="844"/>
    <cellStyle name="常规 2 2 2 5 2 2 2" xfId="845"/>
    <cellStyle name="常规 2 4 2 2 3 2 4" xfId="846"/>
    <cellStyle name="常规 2 3 3 3 3 5" xfId="847"/>
    <cellStyle name="常规 2 2 2 5 2 2 2 2" xfId="848"/>
    <cellStyle name="常规 2 3 3 3 3 6" xfId="849"/>
    <cellStyle name="常规 2 2 2 5 2 2 2 3" xfId="850"/>
    <cellStyle name="常规 2 2 2 5 2 2 2 4" xfId="851"/>
    <cellStyle name="常规 2 5 2 3 3 3" xfId="852"/>
    <cellStyle name="常规 2 2 2 5 2 2 3" xfId="853"/>
    <cellStyle name="常规 2 5 2 3 3 4" xfId="854"/>
    <cellStyle name="常规 2 2 2 5 2 2 4" xfId="855"/>
    <cellStyle name="常规 2 5 2 3 4" xfId="856"/>
    <cellStyle name="常规 2 2 2 5 2 3" xfId="857"/>
    <cellStyle name="常规 2 5 2 3 5" xfId="858"/>
    <cellStyle name="常规 2 2 2 5 2 4" xfId="859"/>
    <cellStyle name="常规 2 8" xfId="860"/>
    <cellStyle name="常规 2 2 2 5 3 2 2" xfId="861"/>
    <cellStyle name="常规 2 8 2" xfId="862"/>
    <cellStyle name="常规 2 2 2 5 3 2 2 2" xfId="863"/>
    <cellStyle name="常规 2 8 3" xfId="864"/>
    <cellStyle name="常规 2 2 2 5 3 2 2 3" xfId="865"/>
    <cellStyle name="常规 2 2 2 6 2" xfId="866"/>
    <cellStyle name="常规 2 8 4" xfId="867"/>
    <cellStyle name="常规 2 2 2 5 3 2 2 4" xfId="868"/>
    <cellStyle name="常规 2 3 5 3 2 2" xfId="869"/>
    <cellStyle name="常规 2 5 2 4 4" xfId="870"/>
    <cellStyle name="常规 2 2 2 5 3 3" xfId="871"/>
    <cellStyle name="常规 2 3 2 3 3 2" xfId="872"/>
    <cellStyle name="常规 2 2 2 5 4" xfId="873"/>
    <cellStyle name="常规 2 3 2 3 3 2 2 2" xfId="874"/>
    <cellStyle name="常规 2 2 2 5 4 2 2" xfId="875"/>
    <cellStyle name="常规 2 3 2 3 3 2 2 3" xfId="876"/>
    <cellStyle name="常规 2 2 2 5 4 2 3" xfId="877"/>
    <cellStyle name="常规 2 3 2 3 3 2 2 4" xfId="878"/>
    <cellStyle name="常规 2 2 2 5 4 2 4" xfId="879"/>
    <cellStyle name="常规 2 3 2 3 3 2 5" xfId="880"/>
    <cellStyle name="常规 2 3 5 3 3 4" xfId="881"/>
    <cellStyle name="常规 2 2 2 5 4 5" xfId="882"/>
    <cellStyle name="常规 2 3 2 3 3 3" xfId="883"/>
    <cellStyle name="常规 2 2 2 5 5" xfId="884"/>
    <cellStyle name="常规 2 3 2 3 3 4" xfId="885"/>
    <cellStyle name="常规 2 2 2 5 6" xfId="886"/>
    <cellStyle name="常规 2 3 2 3 3 5" xfId="887"/>
    <cellStyle name="常规 2 5 2 2 3 2 2" xfId="888"/>
    <cellStyle name="常规 2 2 2 5 7" xfId="889"/>
    <cellStyle name="常规 2 3 2 3 3 6" xfId="890"/>
    <cellStyle name="常规 2 5 2 2 3 2 3" xfId="891"/>
    <cellStyle name="常规 2 2 2 5 8" xfId="892"/>
    <cellStyle name="常规 2 5 3 3 3" xfId="893"/>
    <cellStyle name="常规 2 2 2 6 2 2" xfId="894"/>
    <cellStyle name="常规 2 5 3 3 3 2" xfId="895"/>
    <cellStyle name="常规 2 2 2 6 2 2 2" xfId="896"/>
    <cellStyle name="常规 2 2 2 6 2 2 2 4" xfId="897"/>
    <cellStyle name="常规 2 5 3 3 4" xfId="898"/>
    <cellStyle name="常规 2 2 2 6 2 3" xfId="899"/>
    <cellStyle name="常规 2 2 2 6 3 2 2" xfId="900"/>
    <cellStyle name="常规 2 2 4 3 2 2 2 2" xfId="901"/>
    <cellStyle name="常规 2 2 2 6 3 2 2 2" xfId="902"/>
    <cellStyle name="常规 2 2 2 6 3 2 2 3" xfId="903"/>
    <cellStyle name="常规 2 2 2 6 3 2 2 4" xfId="904"/>
    <cellStyle name="常规 2 2 2 6 3 2 3" xfId="905"/>
    <cellStyle name="常规 2 3 5 2" xfId="906"/>
    <cellStyle name="常规 2 2 4 3 2 2 2 3" xfId="907"/>
    <cellStyle name="常规 2 2 2 6 3 2 4" xfId="908"/>
    <cellStyle name="常规 2 3 5 3" xfId="909"/>
    <cellStyle name="常规 2 2 4 3 2 2 2 4" xfId="910"/>
    <cellStyle name="常规 2 2 2 6 3 2 5" xfId="911"/>
    <cellStyle name="常规 2 3 5 4 2 4" xfId="912"/>
    <cellStyle name="常规 2 2 4 2 2 2 3 3" xfId="913"/>
    <cellStyle name="常规 2 2 2 6 3 5" xfId="914"/>
    <cellStyle name="常规 2 2 4 3 2 2 5" xfId="915"/>
    <cellStyle name="常规 2 2 4 2 2 2 3 4" xfId="916"/>
    <cellStyle name="常规 2 2 2 6 3 6" xfId="917"/>
    <cellStyle name="常规 2 5 2 2 2 3 4" xfId="918"/>
    <cellStyle name="常规 2 2 2 6 4 2 2" xfId="919"/>
    <cellStyle name="常规 2 2 2 6 4 2 3" xfId="920"/>
    <cellStyle name="常规 2 2 2 6 4 2 4" xfId="921"/>
    <cellStyle name="常规 2 3 2 3 4 2 4" xfId="922"/>
    <cellStyle name="常规 2 2 2 6 4 4" xfId="923"/>
    <cellStyle name="常规 2 2 4 3 2 3 4" xfId="924"/>
    <cellStyle name="常规 2 2 2 6 4 5" xfId="925"/>
    <cellStyle name="常规 2 2 2 6 5 3" xfId="926"/>
    <cellStyle name="常规 2 2 2 6 5 4" xfId="927"/>
    <cellStyle name="常规 2 2 2 6 8" xfId="928"/>
    <cellStyle name="常规 2 2 2 7 2" xfId="929"/>
    <cellStyle name="常规 2 3 4 2 3 2 3" xfId="930"/>
    <cellStyle name="常规 2 3 2 2 2 2 3 3" xfId="931"/>
    <cellStyle name="常规 2 2 2 7 2 2 2" xfId="932"/>
    <cellStyle name="常规 2 3 4 2 3 2 4" xfId="933"/>
    <cellStyle name="常规 2 3 2 2 2 2 3 4" xfId="934"/>
    <cellStyle name="常规 2 2 2 7 2 2 3" xfId="935"/>
    <cellStyle name="常规 2 3 4 2 3 2 5" xfId="936"/>
    <cellStyle name="常规 2 2 2 7 2 2 4" xfId="937"/>
    <cellStyle name="常规 2 2 2 7 3" xfId="938"/>
    <cellStyle name="常规 2 2 2 7 3 3" xfId="939"/>
    <cellStyle name="常规 2 3 2 3 5 2" xfId="940"/>
    <cellStyle name="常规 2 2 2 7 4" xfId="941"/>
    <cellStyle name="常规 2 3 2 3 5 3" xfId="942"/>
    <cellStyle name="常规 2 2 2 7 5" xfId="943"/>
    <cellStyle name="常规 2 2 2 8 2" xfId="944"/>
    <cellStyle name="常规 2 2 2 8 3" xfId="945"/>
    <cellStyle name="常规 2 4 3 2 2 4" xfId="946"/>
    <cellStyle name="常规 2 2 2 9 2" xfId="947"/>
    <cellStyle name="常规 2 4 3 2 2 5" xfId="948"/>
    <cellStyle name="常规 2 2 2 9 3" xfId="949"/>
    <cellStyle name="常规 2 2 2 9 4" xfId="950"/>
    <cellStyle name="常规 2 4 3 6" xfId="951"/>
    <cellStyle name="常规 2 2 3 4 2 2" xfId="952"/>
    <cellStyle name="常规 2 2 3" xfId="953"/>
    <cellStyle name="常规 2 2 3 4 2 2 2" xfId="954"/>
    <cellStyle name="常规 2 2 3 2" xfId="955"/>
    <cellStyle name="常规 2 2 4 2 7" xfId="956"/>
    <cellStyle name="常规 2 2 3 6" xfId="957"/>
    <cellStyle name="常规 2 2 3 2 2 2" xfId="958"/>
    <cellStyle name="常规 2 2 3 6 2" xfId="959"/>
    <cellStyle name="常规 2 2 3 2 2 2 2" xfId="960"/>
    <cellStyle name="常规 2 6 3 6" xfId="961"/>
    <cellStyle name="常规 2 6 3 3 3" xfId="962"/>
    <cellStyle name="常规 2 2 3 2 2 2 2 2" xfId="963"/>
    <cellStyle name="常规 2 2 3 2 2 2 2 2 4" xfId="964"/>
    <cellStyle name="常规 2 6 3 3 4" xfId="965"/>
    <cellStyle name="常规 2 2 3 2 2 2 2 3" xfId="966"/>
    <cellStyle name="常规 2 2 4 2 3 2 2 2" xfId="967"/>
    <cellStyle name="常规 2 2 3 2 2 2 2 4" xfId="968"/>
    <cellStyle name="常规 2 2 4 2 3 2 2 3" xfId="969"/>
    <cellStyle name="常规 2 2 3 2 2 2 2 5" xfId="970"/>
    <cellStyle name="常规 2 2 3 6 3" xfId="971"/>
    <cellStyle name="常规 2 2 3 2 2 2 3" xfId="972"/>
    <cellStyle name="常规 2 2 3 2 2 2 3 2" xfId="973"/>
    <cellStyle name="常规 2 3 6 4 2 2" xfId="974"/>
    <cellStyle name="常规 2 2 3 2 2 2 3 3" xfId="975"/>
    <cellStyle name="常规 2 3 6 4 2 3" xfId="976"/>
    <cellStyle name="常规 2 2 3 2 2 2 3 4" xfId="977"/>
    <cellStyle name="常规 2 3 3 3 2 2 2" xfId="978"/>
    <cellStyle name="常规 2 2 3 6 4" xfId="979"/>
    <cellStyle name="常规 2 2 3 2 2 2 4" xfId="980"/>
    <cellStyle name="常规 2 3 3 3 2 2 3" xfId="981"/>
    <cellStyle name="常规 2 2 3 2 2 2 5" xfId="982"/>
    <cellStyle name="常规 2 3 3 3 2 2 4" xfId="983"/>
    <cellStyle name="常规 2 2 3 2 2 2 6" xfId="984"/>
    <cellStyle name="常规 2 2 3 7" xfId="985"/>
    <cellStyle name="常规 2 2 3 2 2 3" xfId="986"/>
    <cellStyle name="常规 2 2 3 2 2 3 2" xfId="987"/>
    <cellStyle name="常规 2 7 3 6" xfId="988"/>
    <cellStyle name="常规 2 2 3 2 2 3 2 2" xfId="989"/>
    <cellStyle name="常规 2 2 3 2 4 5" xfId="990"/>
    <cellStyle name="常规 2 2 3 2 2 3 2 3" xfId="991"/>
    <cellStyle name="常规 2 2 3 2 2 3 2 4" xfId="992"/>
    <cellStyle name="常规 2 2 3 2 2 3 3" xfId="993"/>
    <cellStyle name="常规 2 3 3 3 2 3 2" xfId="994"/>
    <cellStyle name="常规 2 2 3 2 2 3 4" xfId="995"/>
    <cellStyle name="常规 2 3 3 3 2 3 3" xfId="996"/>
    <cellStyle name="常规 2 2 3 2 2 3 5" xfId="997"/>
    <cellStyle name="常规 2 2 3 8" xfId="998"/>
    <cellStyle name="常规 2 2 3 2 2 4" xfId="999"/>
    <cellStyle name="常规 2 2 3 2 2 6" xfId="1000"/>
    <cellStyle name="常规 2 2 3 2 2 7" xfId="1001"/>
    <cellStyle name="常规 2 2 4 6" xfId="1002"/>
    <cellStyle name="常规 2 2 3 2 3 2" xfId="1003"/>
    <cellStyle name="常规 2 2 4 6 2" xfId="1004"/>
    <cellStyle name="常规 2 2 3 2 3 2 2" xfId="1005"/>
    <cellStyle name="常规 2 7 2 2 2 2" xfId="1006"/>
    <cellStyle name="常规 2 2 4 6 3" xfId="1007"/>
    <cellStyle name="常规 2 2 3 2 3 2 3" xfId="1008"/>
    <cellStyle name="常规 2 7 2 2 2 3" xfId="1009"/>
    <cellStyle name="常规 2 3 3 3 3 2 2" xfId="1010"/>
    <cellStyle name="常规 2 2 4 6 4" xfId="1011"/>
    <cellStyle name="常规 2 2 3 2 3 2 4" xfId="1012"/>
    <cellStyle name="常规 2 7 2 2 2 4" xfId="1013"/>
    <cellStyle name="常规 2 3 3 3 3 2 3" xfId="1014"/>
    <cellStyle name="常规 2 2 3 2 3 2 5" xfId="1015"/>
    <cellStyle name="常规 2 2 4 7" xfId="1016"/>
    <cellStyle name="常规 2 2 3 2 3 3" xfId="1017"/>
    <cellStyle name="常规 2 2 3 2 3 3 2" xfId="1018"/>
    <cellStyle name="常规 2 2 4 8" xfId="1019"/>
    <cellStyle name="常规 2 2 3 2 3 4" xfId="1020"/>
    <cellStyle name="常规 2 2 4 9" xfId="1021"/>
    <cellStyle name="常规 2 2 3 2 3 5" xfId="1022"/>
    <cellStyle name="常规 2 2 3 2 3 6" xfId="1023"/>
    <cellStyle name="常规 2 2 3 2 4" xfId="1024"/>
    <cellStyle name="常规 2 2 5 6" xfId="1025"/>
    <cellStyle name="常规 2 2 3 2 4 2" xfId="1026"/>
    <cellStyle name="常规 2 2 5 7" xfId="1027"/>
    <cellStyle name="常规 2 2 3 2 4 3" xfId="1028"/>
    <cellStyle name="常规 2 2 5 8" xfId="1029"/>
    <cellStyle name="常规 2 2 3 2 4 4" xfId="1030"/>
    <cellStyle name="常规 2 2 3 2 5" xfId="1031"/>
    <cellStyle name="常规 2 2 6 6" xfId="1032"/>
    <cellStyle name="常规 2 2 3 2 5 2" xfId="1033"/>
    <cellStyle name="常规 2 2 6 7" xfId="1034"/>
    <cellStyle name="常规 2 2 3 2 5 3" xfId="1035"/>
    <cellStyle name="常规 2 2 6 8" xfId="1036"/>
    <cellStyle name="常规 2 2 3 2 5 4" xfId="1037"/>
    <cellStyle name="常规 2 2 3 2 6" xfId="1038"/>
    <cellStyle name="常规 2 2 3 2 7" xfId="1039"/>
    <cellStyle name="常规 2 2 3 2 8" xfId="1040"/>
    <cellStyle name="常规 2 3 2 2 3 3 2" xfId="1041"/>
    <cellStyle name="常规 2 2 4 2 8" xfId="1042"/>
    <cellStyle name="常规 2 2 3 3" xfId="1043"/>
    <cellStyle name="常规 2 2 3 4 2 2 3" xfId="1044"/>
    <cellStyle name="常规 2 2 4 2 2 4 2" xfId="1045"/>
    <cellStyle name="常规 2 2 6 4 2 2" xfId="1046"/>
    <cellStyle name="常规 2 2 3 3 2 2" xfId="1047"/>
    <cellStyle name="常规 2 3 3 6" xfId="1048"/>
    <cellStyle name="常规 2 2 3 3 2 2 2" xfId="1049"/>
    <cellStyle name="常规 2 3 3 6 2" xfId="1050"/>
    <cellStyle name="常规 2 2 3 3 2 2 2 2" xfId="1051"/>
    <cellStyle name="常规 2 3 5 4 4" xfId="1052"/>
    <cellStyle name="常规 2 2 3 3 2 2 2 3" xfId="1053"/>
    <cellStyle name="常规 2 3 5 4 5" xfId="1054"/>
    <cellStyle name="常规 2 2 3 3 2 2 2 4" xfId="1055"/>
    <cellStyle name="常规 2 2 4 3 3 2 2 2" xfId="1056"/>
    <cellStyle name="常规 2 2 3 3 2 2 3" xfId="1057"/>
    <cellStyle name="常规 2 3 3 6 3" xfId="1058"/>
    <cellStyle name="常规 2 2 3 3 2 2 4" xfId="1059"/>
    <cellStyle name="常规 2 3 3 4 2 2 2" xfId="1060"/>
    <cellStyle name="常规 2 3 3 6 4" xfId="1061"/>
    <cellStyle name="常规 2 2 3 3 2 2 5" xfId="1062"/>
    <cellStyle name="常规 2 3 3 4 2 2 3" xfId="1063"/>
    <cellStyle name="常规 2 2 3 3 2 3" xfId="1064"/>
    <cellStyle name="常规 2 3 3 7" xfId="1065"/>
    <cellStyle name="常规 2 2 3 3 2 3 2" xfId="1066"/>
    <cellStyle name="常规 2 2 3 3 2 3 3" xfId="1067"/>
    <cellStyle name="常规 2 2 3 3 2 3 4" xfId="1068"/>
    <cellStyle name="常规 2 2 3 3 2 4" xfId="1069"/>
    <cellStyle name="常规 2 3 3 8" xfId="1070"/>
    <cellStyle name="常规 2 2 3 3 2 5" xfId="1071"/>
    <cellStyle name="常规 2 3 3 9" xfId="1072"/>
    <cellStyle name="常规 2 2 3 3 2 6" xfId="1073"/>
    <cellStyle name="常规 2 2 3 3 3 2" xfId="1074"/>
    <cellStyle name="常规 2 3 4 6" xfId="1075"/>
    <cellStyle name="常规 2 2 3 3 3 2 2" xfId="1076"/>
    <cellStyle name="常规 2 7 8" xfId="1077"/>
    <cellStyle name="常规 2 2 3 3 3 2 3" xfId="1078"/>
    <cellStyle name="常规 2 7 3 2 2 2" xfId="1079"/>
    <cellStyle name="常规 2 2 3 3 3 2 4" xfId="1080"/>
    <cellStyle name="常规 2 7 3 2 2 3" xfId="1081"/>
    <cellStyle name="常规 2 2 3 3 3 2 5" xfId="1082"/>
    <cellStyle name="常规 2 7 3 2 2 4" xfId="1083"/>
    <cellStyle name="常规 2 2 3 3 3 3" xfId="1084"/>
    <cellStyle name="常规 2 3 4 7" xfId="1085"/>
    <cellStyle name="常规 2 2 3 3 3 3 2" xfId="1086"/>
    <cellStyle name="常规 2 2 3 3 3 3 3" xfId="1087"/>
    <cellStyle name="常规 2 2 3 3 3 3 4" xfId="1088"/>
    <cellStyle name="常规 2 2 3 3 3 4" xfId="1089"/>
    <cellStyle name="常规 2 3 4 8" xfId="1090"/>
    <cellStyle name="常规 2 2 3 3 4 2" xfId="1091"/>
    <cellStyle name="常规 2 3 5 6" xfId="1092"/>
    <cellStyle name="常规 2 2 3 3 4 3" xfId="1093"/>
    <cellStyle name="常规 2 3 5 7" xfId="1094"/>
    <cellStyle name="常规 2 2 3 3 4 4" xfId="1095"/>
    <cellStyle name="常规 2 3 5 8" xfId="1096"/>
    <cellStyle name="常规 2 2 3 3 5 2" xfId="1097"/>
    <cellStyle name="常规 2 3 6 6" xfId="1098"/>
    <cellStyle name="常规 2 2 3 3 5 3" xfId="1099"/>
    <cellStyle name="常规 2 3 6 7" xfId="1100"/>
    <cellStyle name="常规 2 2 3 3 6" xfId="1101"/>
    <cellStyle name="常规 2 2 3 3 7" xfId="1102"/>
    <cellStyle name="常规 2 2 3 3 8" xfId="1103"/>
    <cellStyle name="常规 2 2 4 2 2 4 3" xfId="1104"/>
    <cellStyle name="常规 2 2 6 4 2 3" xfId="1105"/>
    <cellStyle name="常规 2 2 3 4" xfId="1106"/>
    <cellStyle name="常规 2 2 3 4 2 2 4" xfId="1107"/>
    <cellStyle name="常规 2 2 3 4 2 3" xfId="1108"/>
    <cellStyle name="常规 2 2 4" xfId="1109"/>
    <cellStyle name="常规 2 4 3 7" xfId="1110"/>
    <cellStyle name="常规 2 2 3 4 2 4" xfId="1111"/>
    <cellStyle name="常规 2 2 5" xfId="1112"/>
    <cellStyle name="常规 2 4 3 8" xfId="1113"/>
    <cellStyle name="常规 2 2 3 4 2 5" xfId="1114"/>
    <cellStyle name="常规 2 2 6" xfId="1115"/>
    <cellStyle name="常规 2 2 3 4 3" xfId="1116"/>
    <cellStyle name="常规 2 2 3 4 3 2" xfId="1117"/>
    <cellStyle name="常规 2 3 3" xfId="1118"/>
    <cellStyle name="常规 2 4 4 6" xfId="1119"/>
    <cellStyle name="常规 2 2 3 4 3 3" xfId="1120"/>
    <cellStyle name="常规 2 3 4" xfId="1121"/>
    <cellStyle name="常规 2 3 6 2 2 2" xfId="1122"/>
    <cellStyle name="常规 2 2 3 4 3 4" xfId="1123"/>
    <cellStyle name="常规 2 3 5" xfId="1124"/>
    <cellStyle name="常规 2 3 6 2 2 3" xfId="1125"/>
    <cellStyle name="常规 2 2 3 4 4" xfId="1126"/>
    <cellStyle name="常规 2 3 2 4 2 2" xfId="1127"/>
    <cellStyle name="常规 2 2 3 4 5" xfId="1128"/>
    <cellStyle name="常规 2 3 2 4 2 3" xfId="1129"/>
    <cellStyle name="常规 2 2 3 4 6" xfId="1130"/>
    <cellStyle name="常规 2 3 2 4 2 4" xfId="1131"/>
    <cellStyle name="常规 2 2 4 2 2 4 4" xfId="1132"/>
    <cellStyle name="常规 2 2 6 4 2 4" xfId="1133"/>
    <cellStyle name="常规 2 2 3 5" xfId="1134"/>
    <cellStyle name="常规 2 2 3 5 2" xfId="1135"/>
    <cellStyle name="常规 2 2 3 5 2 2" xfId="1136"/>
    <cellStyle name="常规 2 5 3 6" xfId="1137"/>
    <cellStyle name="常规 2 6 2 3 3" xfId="1138"/>
    <cellStyle name="常规 2 2 3 5 2 3" xfId="1139"/>
    <cellStyle name="常规 2 5 3 7" xfId="1140"/>
    <cellStyle name="常规 2 6 2 3 4" xfId="1141"/>
    <cellStyle name="常规 2 2 3 5 2 4" xfId="1142"/>
    <cellStyle name="常规 2 5 3 8" xfId="1143"/>
    <cellStyle name="常规 2 2 3 5 3" xfId="1144"/>
    <cellStyle name="常规 2 2 3 5 4" xfId="1145"/>
    <cellStyle name="常规 2 3 2 4 3 2" xfId="1146"/>
    <cellStyle name="常规 2 2 3 5 5" xfId="1147"/>
    <cellStyle name="常规 2 3 2 4 3 3" xfId="1148"/>
    <cellStyle name="常规 2 2 4 2 2" xfId="1149"/>
    <cellStyle name="常规 2 2 4 2 2 2" xfId="1150"/>
    <cellStyle name="常规 2 2 4 2 2 2 2" xfId="1151"/>
    <cellStyle name="常规 2 2 4 2 2 2 2 2 2" xfId="1152"/>
    <cellStyle name="常规 2 2 4 2 2 2 2 2 3" xfId="1153"/>
    <cellStyle name="常规 2 2 4 2 2 2 2 2 4" xfId="1154"/>
    <cellStyle name="常规 2 2 4 2 2 2 2 5" xfId="1155"/>
    <cellStyle name="常规 2 2 4 2 2 2 3" xfId="1156"/>
    <cellStyle name="常规 2 2 4 2 2 2 4" xfId="1157"/>
    <cellStyle name="常规 2 3 4 3 2 2 2" xfId="1158"/>
    <cellStyle name="常规 2 2 4 2 2 3" xfId="1159"/>
    <cellStyle name="常规 2 2 4 2 2 4" xfId="1160"/>
    <cellStyle name="常规 2 2 6 4 2" xfId="1161"/>
    <cellStyle name="常规 2 2 4 2 2 5" xfId="1162"/>
    <cellStyle name="常规 2 2 6 4 3" xfId="1163"/>
    <cellStyle name="常规 2 2 4 2 2 7" xfId="1164"/>
    <cellStyle name="常规 2 2 6 4 5" xfId="1165"/>
    <cellStyle name="常规 2 2 4 2 3" xfId="1166"/>
    <cellStyle name="常规 2 2 4 2 3 2" xfId="1167"/>
    <cellStyle name="常规 2 2 4 2 3 2 2" xfId="1168"/>
    <cellStyle name="常规 2 2 4 2 3 2 2 4" xfId="1169"/>
    <cellStyle name="常规 2 2 4 2 3 2 3" xfId="1170"/>
    <cellStyle name="常规 2 2 4 2 3 2 4" xfId="1171"/>
    <cellStyle name="常规 2 2 4 2 3 2 5" xfId="1172"/>
    <cellStyle name="常规 2 2 4 2 3 3" xfId="1173"/>
    <cellStyle name="常规 2 2 4 2 3 3 2" xfId="1174"/>
    <cellStyle name="常规 2 2 4 2 3 3 3" xfId="1175"/>
    <cellStyle name="常规 2 2 4 2 3 3 4" xfId="1176"/>
    <cellStyle name="常规 2 2 4 2 3 4" xfId="1177"/>
    <cellStyle name="常规 2 2 6 5 2" xfId="1178"/>
    <cellStyle name="常规 2 2 4 2 3 5" xfId="1179"/>
    <cellStyle name="常规 2 2 6 5 3" xfId="1180"/>
    <cellStyle name="常规 2 2 4 2 3 6" xfId="1181"/>
    <cellStyle name="常规 2 2 6 5 4" xfId="1182"/>
    <cellStyle name="常规 2 2 4 2 4" xfId="1183"/>
    <cellStyle name="常规 2 2 4 2 4 2" xfId="1184"/>
    <cellStyle name="常规 2 2 4 2 5" xfId="1185"/>
    <cellStyle name="常规 2 2 4 2 5 2" xfId="1186"/>
    <cellStyle name="常规 2 2 4 3 2" xfId="1187"/>
    <cellStyle name="常规 2 2 4 3 3" xfId="1188"/>
    <cellStyle name="常规 2 2 4 3 3 2" xfId="1189"/>
    <cellStyle name="常规 2 2 4 3 3 2 2 3" xfId="1190"/>
    <cellStyle name="常规 2 2 4 3 3 2 2 4" xfId="1191"/>
    <cellStyle name="常规 2 2 4 3 3 2 3" xfId="1192"/>
    <cellStyle name="常规 2 2 4 3 3 3" xfId="1193"/>
    <cellStyle name="常规 2 2 4 3 3 3 2" xfId="1194"/>
    <cellStyle name="常规 2 2 4 3 3 4" xfId="1195"/>
    <cellStyle name="常规 2 2 4 3 4" xfId="1196"/>
    <cellStyle name="常规 2 2 4 3 4 2" xfId="1197"/>
    <cellStyle name="常规 2 2 4 3 4 2 3" xfId="1198"/>
    <cellStyle name="常规 2 2 4 3 4 3" xfId="1199"/>
    <cellStyle name="常规 2 2 4 3 4 4" xfId="1200"/>
    <cellStyle name="常规 2 2 4 3 4 5" xfId="1201"/>
    <cellStyle name="常规 2 2 4 3 5" xfId="1202"/>
    <cellStyle name="常规 2 2 4 3 5 2" xfId="1203"/>
    <cellStyle name="常规 2 2 4 3 5 3" xfId="1204"/>
    <cellStyle name="常规 2 2 4 3 5 4" xfId="1205"/>
    <cellStyle name="常规 2 2 4 3 6" xfId="1206"/>
    <cellStyle name="常规 2 2 4 4" xfId="1207"/>
    <cellStyle name="常规 2 2 4 4 2" xfId="1208"/>
    <cellStyle name="常规 2 2 4 4 2 2" xfId="1209"/>
    <cellStyle name="常规 2 2 4 4 2 2 2" xfId="1210"/>
    <cellStyle name="常规 2 2 4 4 2 2 3" xfId="1211"/>
    <cellStyle name="常规 2 2 4 4 2 2 4" xfId="1212"/>
    <cellStyle name="常规 2 2 4 4 2 3" xfId="1213"/>
    <cellStyle name="常规 2 2 4 4 2 4" xfId="1214"/>
    <cellStyle name="常规 2 2 4 4 2 5" xfId="1215"/>
    <cellStyle name="常规 2 2 4 4 3" xfId="1216"/>
    <cellStyle name="常规 2 2 4 4 3 2" xfId="1217"/>
    <cellStyle name="常规 2 2 4 4 3 3" xfId="1218"/>
    <cellStyle name="常规 2 3 7 2 2 2" xfId="1219"/>
    <cellStyle name="常规 2 2 4 4 3 4" xfId="1220"/>
    <cellStyle name="常规 2 3 7 2 2 3" xfId="1221"/>
    <cellStyle name="常规 2 2 4 4 4" xfId="1222"/>
    <cellStyle name="常规 2 3 2 5 2 2" xfId="1223"/>
    <cellStyle name="常规 2 2 4 4 5" xfId="1224"/>
    <cellStyle name="常规 2 3 2 5 2 3" xfId="1225"/>
    <cellStyle name="常规 2 2 4 4 6" xfId="1226"/>
    <cellStyle name="常规 2 3 2 5 2 4" xfId="1227"/>
    <cellStyle name="常规 2 2 4 5" xfId="1228"/>
    <cellStyle name="常规 2 2 4 5 2" xfId="1229"/>
    <cellStyle name="常规 2 7 2 3 3" xfId="1230"/>
    <cellStyle name="常规 2 2 4 5 2 2" xfId="1231"/>
    <cellStyle name="常规 2 7 2 3 4" xfId="1232"/>
    <cellStyle name="常规 2 2 4 5 2 3" xfId="1233"/>
    <cellStyle name="常规 2 2 4 5 2 4" xfId="1234"/>
    <cellStyle name="常规 2 2 4 5 3" xfId="1235"/>
    <cellStyle name="常规 2 2 4 5 4" xfId="1236"/>
    <cellStyle name="常规 2 2 4 5 5" xfId="1237"/>
    <cellStyle name="常规 2 2 5 2" xfId="1238"/>
    <cellStyle name="常规 2 2 5 2 2 2" xfId="1239"/>
    <cellStyle name="常规 2 2 5 2 2 2 2" xfId="1240"/>
    <cellStyle name="常规 2 6 3 2 4" xfId="1241"/>
    <cellStyle name="常规 2 2 5 2 2 2 3" xfId="1242"/>
    <cellStyle name="常规 2 6 3 2 5" xfId="1243"/>
    <cellStyle name="常规 2 2 5 2 2 3" xfId="1244"/>
    <cellStyle name="常规 2 3 6 4 2" xfId="1245"/>
    <cellStyle name="常规 2 2 5 2 2 4" xfId="1246"/>
    <cellStyle name="常规 2 3 6 4 3" xfId="1247"/>
    <cellStyle name="常规 2 2 5 2 2 5" xfId="1248"/>
    <cellStyle name="常规 2 2 5 2 3" xfId="1249"/>
    <cellStyle name="常规 2 2 5 2 3 2" xfId="1250"/>
    <cellStyle name="常规 2 2 5 2 3 3" xfId="1251"/>
    <cellStyle name="常规 2 3 6 5 2" xfId="1252"/>
    <cellStyle name="常规 2 2 5 2 3 4" xfId="1253"/>
    <cellStyle name="常规 2 2 5 2 4" xfId="1254"/>
    <cellStyle name="常规 2 2 5 2 5" xfId="1255"/>
    <cellStyle name="常规_2004年小修保养汇总" xfId="1256"/>
    <cellStyle name="常规 2 2 5 2 6" xfId="1257"/>
    <cellStyle name="常规 2 2 5 3" xfId="1258"/>
    <cellStyle name="常规 2 2 5 3 2" xfId="1259"/>
    <cellStyle name="常规 2 2 5 3 2 2" xfId="1260"/>
    <cellStyle name="常规 2 2 5 3 2 2 2" xfId="1261"/>
    <cellStyle name="常规 2 7 3 2 4" xfId="1262"/>
    <cellStyle name="常规 2 2 5 3 2 2 3" xfId="1263"/>
    <cellStyle name="常规 2 7 3 2 5" xfId="1264"/>
    <cellStyle name="常规 2 2 5 3 2 3" xfId="1265"/>
    <cellStyle name="常规 2 2 5 3 2 4" xfId="1266"/>
    <cellStyle name="常规 2 2 5 3 2 5" xfId="1267"/>
    <cellStyle name="常规 2 2 5 3 3" xfId="1268"/>
    <cellStyle name="常规 2 2 5 3 3 3" xfId="1269"/>
    <cellStyle name="常规 2 5 2 2 2 5" xfId="1270"/>
    <cellStyle name="常规 2 2 5 3 3 4" xfId="1271"/>
    <cellStyle name="常规 2 5 2 2 2 6" xfId="1272"/>
    <cellStyle name="常规 2 2 5 3 4" xfId="1273"/>
    <cellStyle name="常规 2 2 5 3 5" xfId="1274"/>
    <cellStyle name="常规 2 2 5 3 6" xfId="1275"/>
    <cellStyle name="常规 2 2 5 4" xfId="1276"/>
    <cellStyle name="常规 2 2 5 4 2" xfId="1277"/>
    <cellStyle name="常规 2 2 5 4 2 2" xfId="1278"/>
    <cellStyle name="常规 2 2 5 4 2 3" xfId="1279"/>
    <cellStyle name="常规 2 2 5 4 2 4" xfId="1280"/>
    <cellStyle name="常规 2 2 5 4 3" xfId="1281"/>
    <cellStyle name="常规 2 2 5 4 4" xfId="1282"/>
    <cellStyle name="常规 2 2 5 4 5" xfId="1283"/>
    <cellStyle name="常规 2 2 5 5" xfId="1284"/>
    <cellStyle name="常规 2 2 5 5 2" xfId="1285"/>
    <cellStyle name="常规 2 2 5 5 3" xfId="1286"/>
    <cellStyle name="常规 2 2 5 5 4" xfId="1287"/>
    <cellStyle name="常规 2 2 6 2" xfId="1288"/>
    <cellStyle name="常规 2 2 6 2 2" xfId="1289"/>
    <cellStyle name="常规 2 2 6 2 2 2" xfId="1290"/>
    <cellStyle name="常规 2 3 5 3 5" xfId="1291"/>
    <cellStyle name="常规 2 2 6 2 2 2 2" xfId="1292"/>
    <cellStyle name="常规 2 3 5 3 6" xfId="1293"/>
    <cellStyle name="常规 2 2 6 2 2 2 3" xfId="1294"/>
    <cellStyle name="常规 2 3 6 3 2 2 2" xfId="1295"/>
    <cellStyle name="常规 2 2 6 2 2 2 4" xfId="1296"/>
    <cellStyle name="常规 2 2 6 2 2 3" xfId="1297"/>
    <cellStyle name="常规 2 2 6 2 3" xfId="1298"/>
    <cellStyle name="常规 2 2 6 2 3 2" xfId="1299"/>
    <cellStyle name="常规 2 2 6 2 3 3" xfId="1300"/>
    <cellStyle name="常规 2 2 6 2 4" xfId="1301"/>
    <cellStyle name="常规 2 2 6 2 5" xfId="1302"/>
    <cellStyle name="常规 2 2 6 2 6" xfId="1303"/>
    <cellStyle name="常规 2 2 6 3" xfId="1304"/>
    <cellStyle name="常规 2 2 6 3 2" xfId="1305"/>
    <cellStyle name="常规 2 2 6 3 2 2" xfId="1306"/>
    <cellStyle name="常规 2 2 6 3 2 2 2" xfId="1307"/>
    <cellStyle name="常规 2 2 6 3 2 2 3" xfId="1308"/>
    <cellStyle name="常规 2 2 6 3 2 2 4" xfId="1309"/>
    <cellStyle name="常规 2 2 6 3 2 3" xfId="1310"/>
    <cellStyle name="常规 2 2 6 3 3" xfId="1311"/>
    <cellStyle name="常规 2 2 6 3 3 2" xfId="1312"/>
    <cellStyle name="常规 2 5 3 2 2 4" xfId="1313"/>
    <cellStyle name="常规 2 2 6 3 3 3" xfId="1314"/>
    <cellStyle name="常规 2 5 3 2 2 5" xfId="1315"/>
    <cellStyle name="常规 2 3 2 2 2 2 2 2 2" xfId="1316"/>
    <cellStyle name="常规 2 6 2 2" xfId="1317"/>
    <cellStyle name="常规 2 2 6 3 3 4" xfId="1318"/>
    <cellStyle name="常规 2 3 2 2 2 2 2 2 3" xfId="1319"/>
    <cellStyle name="常规 2 2 6 3 4" xfId="1320"/>
    <cellStyle name="常规 2 2 6 3 5" xfId="1321"/>
    <cellStyle name="常规 2 2 6 3 6" xfId="1322"/>
    <cellStyle name="常规 2 2 6 4" xfId="1323"/>
    <cellStyle name="常规 2 2 6 5" xfId="1324"/>
    <cellStyle name="常规 2 2 7" xfId="1325"/>
    <cellStyle name="常规 2 2 7 2" xfId="1326"/>
    <cellStyle name="常规 2 3 3 3 3 2 5" xfId="1327"/>
    <cellStyle name="常规 2 2 7 2 2" xfId="1328"/>
    <cellStyle name="常规 2 2 7 2 2 2" xfId="1329"/>
    <cellStyle name="常规 2 2 7 2 2 3" xfId="1330"/>
    <cellStyle name="常规 2 2 7 2 3" xfId="1331"/>
    <cellStyle name="常规 2 2 7 2 4" xfId="1332"/>
    <cellStyle name="常规 2 2 7 2 5" xfId="1333"/>
    <cellStyle name="常规 2 2 7 3" xfId="1334"/>
    <cellStyle name="常规 2 2 7 3 2" xfId="1335"/>
    <cellStyle name="常规 2 2 7 3 3" xfId="1336"/>
    <cellStyle name="常规 2 2 7 3 4" xfId="1337"/>
    <cellStyle name="常规 2 2 7 4" xfId="1338"/>
    <cellStyle name="常规 2 2 7 5" xfId="1339"/>
    <cellStyle name="常规 2 2 7 6" xfId="1340"/>
    <cellStyle name="常规 2 2 8" xfId="1341"/>
    <cellStyle name="常规 2 2 8 2" xfId="1342"/>
    <cellStyle name="常规 2 2 8 2 2" xfId="1343"/>
    <cellStyle name="常规 2 5 3 2 3 2" xfId="1344"/>
    <cellStyle name="常规 2 2 8 2 3" xfId="1345"/>
    <cellStyle name="常规 2 5 3 2 3 3" xfId="1346"/>
    <cellStyle name="常规 2 2 8 2 4" xfId="1347"/>
    <cellStyle name="常规 2 2 8 3" xfId="1348"/>
    <cellStyle name="常规 2 2 8 4" xfId="1349"/>
    <cellStyle name="常规 2 2 8 5" xfId="1350"/>
    <cellStyle name="常规 2 2 9" xfId="1351"/>
    <cellStyle name="常规 2 2 9 2" xfId="1352"/>
    <cellStyle name="常规 2 2 9 3" xfId="1353"/>
    <cellStyle name="常规 2 2 9 4" xfId="1354"/>
    <cellStyle name="常规 2 3 10" xfId="1355"/>
    <cellStyle name="常规 2 3 12" xfId="1356"/>
    <cellStyle name="常规 2 4 4 5" xfId="1357"/>
    <cellStyle name="常规 2 3 2" xfId="1358"/>
    <cellStyle name="常规 2 3 2 2" xfId="1359"/>
    <cellStyle name="常规 2 3 2 2 2" xfId="1360"/>
    <cellStyle name="常规 2 3 2 2 2 2" xfId="1361"/>
    <cellStyle name="常规 2 3 2 2 2 2 2" xfId="1362"/>
    <cellStyle name="常规 2 3 2 2 2 2 2 2" xfId="1363"/>
    <cellStyle name="常规 2 3 2 2 2 2 2 2 4" xfId="1364"/>
    <cellStyle name="常规 3 2" xfId="1365"/>
    <cellStyle name="常规 2 6 2 3" xfId="1366"/>
    <cellStyle name="常规 2 3 2 2 2 2 2 3" xfId="1367"/>
    <cellStyle name="常规 2 3 3 2 3 2 2 2" xfId="1368"/>
    <cellStyle name="常规 2 3 2 2 2 2 2 4" xfId="1369"/>
    <cellStyle name="常规 2 3 3 2 3 2 2 3" xfId="1370"/>
    <cellStyle name="常规 2 3 2 2 2 2 2 5" xfId="1371"/>
    <cellStyle name="常规 2 3 9 2" xfId="1372"/>
    <cellStyle name="常规 2 3 4 2 3 2" xfId="1373"/>
    <cellStyle name="常规 2 3 2 2 2 2 3" xfId="1374"/>
    <cellStyle name="常规 2 3 4 2 3 2 2" xfId="1375"/>
    <cellStyle name="常规 2 3 2 2 2 2 3 2" xfId="1376"/>
    <cellStyle name="常规 2 4 2 3 2 2 2" xfId="1377"/>
    <cellStyle name="常规 2 3 9 3" xfId="1378"/>
    <cellStyle name="常规 2 3 4 2 3 3" xfId="1379"/>
    <cellStyle name="常规 2 3 2 2 2 2 4" xfId="1380"/>
    <cellStyle name="常规 2 4 2 3 2 2 3" xfId="1381"/>
    <cellStyle name="常规 2 3 9 4" xfId="1382"/>
    <cellStyle name="常规 2 3 4 2 3 4" xfId="1383"/>
    <cellStyle name="常规 2 3 2 2 2 2 5" xfId="1384"/>
    <cellStyle name="常规 2 4 2 3 2 2 4" xfId="1385"/>
    <cellStyle name="常规 2 3 4 2 3 5" xfId="1386"/>
    <cellStyle name="常规 2 3 2 2 2 2 6" xfId="1387"/>
    <cellStyle name="常规 2 3 2 2 2 3" xfId="1388"/>
    <cellStyle name="常规 2 3 2 2 2 3 2 2" xfId="1389"/>
    <cellStyle name="常规 2 3 2 2 2 3 2 3" xfId="1390"/>
    <cellStyle name="常规 2 3 2 2 2 3 2 4" xfId="1391"/>
    <cellStyle name="常规 2 3 4 2 4 3" xfId="1392"/>
    <cellStyle name="常规 2 3 2 2 2 3 4" xfId="1393"/>
    <cellStyle name="常规 2 3 2 2 2 4" xfId="1394"/>
    <cellStyle name="常规 2 3 4 2 5 3" xfId="1395"/>
    <cellStyle name="常规 2 3 2 2 2 4 4" xfId="1396"/>
    <cellStyle name="常规 2 3 2 2 2 6" xfId="1397"/>
    <cellStyle name="常规 2 3 2 2 3" xfId="1398"/>
    <cellStyle name="常规 2 3 2 2 3 2" xfId="1399"/>
    <cellStyle name="常规 2 3 2 2 3 2 2" xfId="1400"/>
    <cellStyle name="常规 2 4 2 5 3" xfId="1401"/>
    <cellStyle name="常规 2 3 2 2 3 2 2 4" xfId="1402"/>
    <cellStyle name="常规 2 3 4 3 3 2" xfId="1403"/>
    <cellStyle name="常规 2 3 2 2 3 2 3" xfId="1404"/>
    <cellStyle name="常规 2 4 2 5 4" xfId="1405"/>
    <cellStyle name="常规 2 3 4 3 3 3" xfId="1406"/>
    <cellStyle name="常规 2 3 2 2 3 2 4" xfId="1407"/>
    <cellStyle name="常规 2 3 4 3 3 4" xfId="1408"/>
    <cellStyle name="常规 2 3 2 2 3 2 5" xfId="1409"/>
    <cellStyle name="常规 2 3 2 2 3 3" xfId="1410"/>
    <cellStyle name="常规 2 3 2 2 3 3 3" xfId="1411"/>
    <cellStyle name="常规 2 3 2 2 3 3 4" xfId="1412"/>
    <cellStyle name="常规 2 3 2 2 3 4" xfId="1413"/>
    <cellStyle name="常规 2 5 2 2 2 2 2" xfId="1414"/>
    <cellStyle name="常规 2 3 2 2 3 5" xfId="1415"/>
    <cellStyle name="常规 2 5 2 2 2 2 3" xfId="1416"/>
    <cellStyle name="常规 2 3 2 2 3 6" xfId="1417"/>
    <cellStyle name="常规 2 3 2 2 4" xfId="1418"/>
    <cellStyle name="常规 2 3 2 2 4 2" xfId="1419"/>
    <cellStyle name="常规 2 3 2 2 4 3" xfId="1420"/>
    <cellStyle name="常规 2 3 2 2 4 4" xfId="1421"/>
    <cellStyle name="常规 2 3 2 2 5" xfId="1422"/>
    <cellStyle name="常规 2 3 2 2 5 2" xfId="1423"/>
    <cellStyle name="常规 2 7 4 2 2" xfId="1424"/>
    <cellStyle name="常规 2 3 2 2 5 3" xfId="1425"/>
    <cellStyle name="常规 2 7 4 2 3" xfId="1426"/>
    <cellStyle name="常规 2 3 2 2 5 4" xfId="1427"/>
    <cellStyle name="常规 2 3 2 3" xfId="1428"/>
    <cellStyle name="常规 2 3 2 3 2" xfId="1429"/>
    <cellStyle name="常规 2 3 2 3 3" xfId="1430"/>
    <cellStyle name="常规 2 3 2 3 4" xfId="1431"/>
    <cellStyle name="常规 2 3 2 3 5" xfId="1432"/>
    <cellStyle name="常规 2 3 2 4" xfId="1433"/>
    <cellStyle name="常规 2 3 2 4 2" xfId="1434"/>
    <cellStyle name="常规 2 3 2 4 2 5" xfId="1435"/>
    <cellStyle name="常规 2 3 2 4 3" xfId="1436"/>
    <cellStyle name="常规 2 3 2 4 3 4" xfId="1437"/>
    <cellStyle name="常规 2 3 2 4 4" xfId="1438"/>
    <cellStyle name="常规 2 3 3 3 2 2" xfId="1439"/>
    <cellStyle name="常规 2 3 2 4 5" xfId="1440"/>
    <cellStyle name="常规 2 3 3 3 2 3" xfId="1441"/>
    <cellStyle name="常规 2 3 2 5" xfId="1442"/>
    <cellStyle name="常规 2 3 2 5 2" xfId="1443"/>
    <cellStyle name="常规 2 3 2 5 3" xfId="1444"/>
    <cellStyle name="常规 2 3 2 5 4" xfId="1445"/>
    <cellStyle name="常规 2 3 3 3 3 2" xfId="1446"/>
    <cellStyle name="常规 2 3 2 5 5" xfId="1447"/>
    <cellStyle name="常规 2 4 2 2 3 2 2" xfId="1448"/>
    <cellStyle name="常规 2 3 3 3 3 3" xfId="1449"/>
    <cellStyle name="常规 2 3 2 6" xfId="1450"/>
    <cellStyle name="常规 2 3 2 6 2" xfId="1451"/>
    <cellStyle name="常规 2 3 2 6 3" xfId="1452"/>
    <cellStyle name="常规 2 3 2 6 4" xfId="1453"/>
    <cellStyle name="常规 2 3 3 3 4 2" xfId="1454"/>
    <cellStyle name="常规 2 3 2 7" xfId="1455"/>
    <cellStyle name="常规 2 3 2 8" xfId="1456"/>
    <cellStyle name="常规 2 3 2 9" xfId="1457"/>
    <cellStyle name="常规 2 3 3 2" xfId="1458"/>
    <cellStyle name="常规 2 3 3 2 2 2" xfId="1459"/>
    <cellStyle name="常规 2 3 3 2 2 2 2" xfId="1460"/>
    <cellStyle name="常规 2 3 3 2 2 2 2 2 2" xfId="1461"/>
    <cellStyle name="常规 2 3 3 2 2 2 2 2 3" xfId="1462"/>
    <cellStyle name="常规 2 3 3 2 2 2 2 2 4" xfId="1463"/>
    <cellStyle name="常规 2 5 3 3 2 5" xfId="1464"/>
    <cellStyle name="常规 2 3 4 2 3 2 2 2" xfId="1465"/>
    <cellStyle name="常规 2 3 3 2 2 2 2 4" xfId="1466"/>
    <cellStyle name="常规 2 3 4 2 3 2 2 3" xfId="1467"/>
    <cellStyle name="常规 2 3 3 2 2 2 2 5" xfId="1468"/>
    <cellStyle name="常规 2 7 2 2" xfId="1469"/>
    <cellStyle name="常规 2 3 3 2 2 2 3" xfId="1470"/>
    <cellStyle name="常规 2 4 3 3 2 2 2" xfId="1471"/>
    <cellStyle name="常规 2 3 3 2 2 2 4" xfId="1472"/>
    <cellStyle name="常规 2 4 3 3 2 2 3" xfId="1473"/>
    <cellStyle name="常规 2 3 3 2 2 2 5" xfId="1474"/>
    <cellStyle name="常规 2 4 3 3 2 2 4" xfId="1475"/>
    <cellStyle name="常规 2 3 3 2 2 2 6" xfId="1476"/>
    <cellStyle name="常规 2 3 3 2 2 3" xfId="1477"/>
    <cellStyle name="常规 2 3 3 2 2 3 2" xfId="1478"/>
    <cellStyle name="常规 2 9 2 4" xfId="1479"/>
    <cellStyle name="常规 2 5 3 4 2 3" xfId="1480"/>
    <cellStyle name="常规 2 3 3 2 2 3 2 2" xfId="1481"/>
    <cellStyle name="常规 2 5 3 4 2 4" xfId="1482"/>
    <cellStyle name="常规 2 3 3 2 2 3 2 3" xfId="1483"/>
    <cellStyle name="常规 2 3 3 2 2 3 2 4" xfId="1484"/>
    <cellStyle name="常规 2 3 3 2 2 3 3" xfId="1485"/>
    <cellStyle name="常规 2 3 3 2 2 3 4" xfId="1486"/>
    <cellStyle name="常规 2 3 3 2 2 3 5" xfId="1487"/>
    <cellStyle name="常规 2 3 3 2 2 4" xfId="1488"/>
    <cellStyle name="常规 2 3 3 2 2 4 2" xfId="1489"/>
    <cellStyle name="常规 2 3 3 2 2 4 3" xfId="1490"/>
    <cellStyle name="常规 2 3 3 2 2 4 4" xfId="1491"/>
    <cellStyle name="常规 2 3 3 2 2 5" xfId="1492"/>
    <cellStyle name="常规 2 3 3 2 2 6" xfId="1493"/>
    <cellStyle name="常规 2 3 3 2 2 7" xfId="1494"/>
    <cellStyle name="常规 2 3 3 2 3 2" xfId="1495"/>
    <cellStyle name="常规 2 3 3 2 3 2 2" xfId="1496"/>
    <cellStyle name="常规 2 3 3 2 3 2 2 4" xfId="1497"/>
    <cellStyle name="常规 2 3 3 2 3 2 3" xfId="1498"/>
    <cellStyle name="常规 2 3 3 2 3 2 4" xfId="1499"/>
    <cellStyle name="常规 2 3 3 2 3 2 5" xfId="1500"/>
    <cellStyle name="常规 2 4 2 2 2 2 2" xfId="1501"/>
    <cellStyle name="常规 2 3 3 2 3 3" xfId="1502"/>
    <cellStyle name="常规 2 4 2 2 2 2 2 2" xfId="1503"/>
    <cellStyle name="常规 2 3 3 2 3 3 2" xfId="1504"/>
    <cellStyle name="常规 2 4 2 2 2 2 2 3" xfId="1505"/>
    <cellStyle name="常规 2 3 3 2 3 3 3" xfId="1506"/>
    <cellStyle name="常规 2 4 2 2 2 2 2 4" xfId="1507"/>
    <cellStyle name="常规 2 3 3 2 3 3 4" xfId="1508"/>
    <cellStyle name="常规 2 4 2 2 2 2 3" xfId="1509"/>
    <cellStyle name="常规 2 3 3 2 3 4" xfId="1510"/>
    <cellStyle name="常规 2 5 2 3 2 2 2" xfId="1511"/>
    <cellStyle name="常规 2 4 2 2 2 2 4" xfId="1512"/>
    <cellStyle name="常规 2 3 3 2 3 5" xfId="1513"/>
    <cellStyle name="常规 2 5 2 3 2 2 3" xfId="1514"/>
    <cellStyle name="常规 2 4 2 2 2 2 5" xfId="1515"/>
    <cellStyle name="常规 2 3 3 2 3 6" xfId="1516"/>
    <cellStyle name="常规 2 3 3 2 4" xfId="1517"/>
    <cellStyle name="常规 2 3 3 2 4 2" xfId="1518"/>
    <cellStyle name="常规 2 3 3 2 4 2 2" xfId="1519"/>
    <cellStyle name="常规 2 3 3 2 4 2 3" xfId="1520"/>
    <cellStyle name="常规 2 3 3 2 4 2 4" xfId="1521"/>
    <cellStyle name="常规 2 4 2 2 2 3 2" xfId="1522"/>
    <cellStyle name="常规 2 3 3 2 4 3" xfId="1523"/>
    <cellStyle name="常规 2 4 2 2 2 3 3" xfId="1524"/>
    <cellStyle name="常规 2 3 3 2 4 4" xfId="1525"/>
    <cellStyle name="常规 2 4 2 2 2 3 4" xfId="1526"/>
    <cellStyle name="常规 2 3 3 2 4 5" xfId="1527"/>
    <cellStyle name="常规 2 3 3 2 5" xfId="1528"/>
    <cellStyle name="常规 2 3 3 2 5 2" xfId="1529"/>
    <cellStyle name="常规 2 3 3 2 5 3" xfId="1530"/>
    <cellStyle name="常规 2 3 3 2 5 4" xfId="1531"/>
    <cellStyle name="常规 2 3 3 3" xfId="1532"/>
    <cellStyle name="常规 2 3 3 3 2 2 2 4" xfId="1533"/>
    <cellStyle name="常规 2 3 3 3 2 2 5" xfId="1534"/>
    <cellStyle name="常规 2 3 3 3 2 3 4" xfId="1535"/>
    <cellStyle name="常规 2 3 3 3 3 2 2 3" xfId="1536"/>
    <cellStyle name="常规 2 3 3 3 3 2 2 4" xfId="1537"/>
    <cellStyle name="常规 2 3 3 3 3 2 4" xfId="1538"/>
    <cellStyle name="常规 2 3 3 3 3 3 3" xfId="1539"/>
    <cellStyle name="常规 2 3 3 3 3 3 4" xfId="1540"/>
    <cellStyle name="常规 2 4 2 2 3 2 3" xfId="1541"/>
    <cellStyle name="常规 2 3 3 3 3 4" xfId="1542"/>
    <cellStyle name="常规 2 3 3 3 4" xfId="1543"/>
    <cellStyle name="常规 2 3 3 3 4 3" xfId="1544"/>
    <cellStyle name="常规 2 3 3 3 4 4" xfId="1545"/>
    <cellStyle name="常规 2 3 3 3 4 5" xfId="1546"/>
    <cellStyle name="常规 2 3 3 3 5" xfId="1547"/>
    <cellStyle name="常规 2 3 3 3 5 2" xfId="1548"/>
    <cellStyle name="常规 2 3 3 3 5 3" xfId="1549"/>
    <cellStyle name="常规 2 3 3 3 5 4" xfId="1550"/>
    <cellStyle name="常规 2 3 3 4" xfId="1551"/>
    <cellStyle name="常规 2 3 3 4 2" xfId="1552"/>
    <cellStyle name="常规 2 3 3 4 2 2" xfId="1553"/>
    <cellStyle name="常规 2 3 3 4 4" xfId="1554"/>
    <cellStyle name="常规 2 3 3 4 2 3" xfId="1555"/>
    <cellStyle name="常规 2 3 3 4 5" xfId="1556"/>
    <cellStyle name="常规 2 3 3 4 3" xfId="1557"/>
    <cellStyle name="常规 2 3 3 4 3 2" xfId="1558"/>
    <cellStyle name="常规 2 3 3 5 4" xfId="1559"/>
    <cellStyle name="常规 2 3 3 4 3 3" xfId="1560"/>
    <cellStyle name="常规 2 3 3 5 5" xfId="1561"/>
    <cellStyle name="常规 2 3 3 4 3 4" xfId="1562"/>
    <cellStyle name="常规 2 3 3 5" xfId="1563"/>
    <cellStyle name="常规 2 3 3 5 2" xfId="1564"/>
    <cellStyle name="常规 2 3 3 5 2 2" xfId="1565"/>
    <cellStyle name="常规 2 3 4 4 4" xfId="1566"/>
    <cellStyle name="常规 2 3 3 5 2 3" xfId="1567"/>
    <cellStyle name="常规 2 3 4 4 5" xfId="1568"/>
    <cellStyle name="常规 2 3 3 5 2 4" xfId="1569"/>
    <cellStyle name="常规 2 3 3 5 3" xfId="1570"/>
    <cellStyle name="常规 2 3 4 2" xfId="1571"/>
    <cellStyle name="常规 2 3 6 2 2 2 2" xfId="1572"/>
    <cellStyle name="常规 2 3 8 2" xfId="1573"/>
    <cellStyle name="常规 2 3 4 2 2 2" xfId="1574"/>
    <cellStyle name="常规 2 3 8 2 2" xfId="1575"/>
    <cellStyle name="常规 2 3 4 2 2 2 2" xfId="1576"/>
    <cellStyle name="常规 2 5 2 3 2 5" xfId="1577"/>
    <cellStyle name="常规 2 3 4 2 2 2 2 2" xfId="1578"/>
    <cellStyle name="常规 2 3 4 2 2 2 2 3" xfId="1579"/>
    <cellStyle name="常规 2 3 4 2 2 2 2 4" xfId="1580"/>
    <cellStyle name="常规 2 3 8 2 3" xfId="1581"/>
    <cellStyle name="常规 2 3 4 2 2 2 3" xfId="1582"/>
    <cellStyle name="常规 2 3 8 2 4" xfId="1583"/>
    <cellStyle name="常规 2 3 4 2 2 2 4" xfId="1584"/>
    <cellStyle name="常规 2 3 4 2 2 2 5" xfId="1585"/>
    <cellStyle name="常规 2 3 8 3" xfId="1586"/>
    <cellStyle name="常规 2 3 4 2 2 3" xfId="1587"/>
    <cellStyle name="常规 2 3 4 2 2 3 2" xfId="1588"/>
    <cellStyle name="常规 2 3 4 2 2 3 3" xfId="1589"/>
    <cellStyle name="常规 2 3 4 2 2 3 4" xfId="1590"/>
    <cellStyle name="常规 2 3 8 4" xfId="1591"/>
    <cellStyle name="常规 2 3 4 2 2 4" xfId="1592"/>
    <cellStyle name="常规 2 3 8 5" xfId="1593"/>
    <cellStyle name="常规 2 3 4 2 2 5" xfId="1594"/>
    <cellStyle name="常规 2 3 4 2 2 6" xfId="1595"/>
    <cellStyle name="常规 2 3 4 2 3 2 2 4" xfId="1596"/>
    <cellStyle name="常规 2 7 2 3" xfId="1597"/>
    <cellStyle name="常规 2 3 4 2 3 3 2" xfId="1598"/>
    <cellStyle name="常规 2 3 4 2 3 3 3" xfId="1599"/>
    <cellStyle name="常规 2 3 4 2 3 3 4" xfId="1600"/>
    <cellStyle name="常规 2 3 4 2 3 6" xfId="1601"/>
    <cellStyle name="常规 2 3 4 2 4" xfId="1602"/>
    <cellStyle name="常规 2 3 4 2 4 2 2" xfId="1603"/>
    <cellStyle name="常规 2 3 4 2 4 2 3" xfId="1604"/>
    <cellStyle name="常规 2 3 4 2 4 2 4" xfId="1605"/>
    <cellStyle name="常规 2 3 4 2 5" xfId="1606"/>
    <cellStyle name="常规 2 3 4 2 5 4" xfId="1607"/>
    <cellStyle name="常规 2 3 4 3" xfId="1608"/>
    <cellStyle name="常规 2 3 6 2 2 2 3" xfId="1609"/>
    <cellStyle name="常规 2 3 4 3 2 2" xfId="1610"/>
    <cellStyle name="常规 2 4 2 4 4" xfId="1611"/>
    <cellStyle name="常规 2 3 4 3 2 3" xfId="1612"/>
    <cellStyle name="常规 2 4 2 4 5" xfId="1613"/>
    <cellStyle name="常规 2 4 9" xfId="1614"/>
    <cellStyle name="常规 2 3 4 3 3" xfId="1615"/>
    <cellStyle name="常规 2 3 4 3 4" xfId="1616"/>
    <cellStyle name="常规 2 3 4 3 5" xfId="1617"/>
    <cellStyle name="常规 2 3 4 3 6" xfId="1618"/>
    <cellStyle name="常规 2 3 4 4" xfId="1619"/>
    <cellStyle name="常规 2 3 6 2 2 2 4" xfId="1620"/>
    <cellStyle name="常规 2 5 8" xfId="1621"/>
    <cellStyle name="常规 2 3 4 4 2" xfId="1622"/>
    <cellStyle name="常规 2 3 4 4 2 2" xfId="1623"/>
    <cellStyle name="常规 2 4 3 4 4" xfId="1624"/>
    <cellStyle name="常规 2 3 4 4 2 3" xfId="1625"/>
    <cellStyle name="常规 2 4 3 4 5" xfId="1626"/>
    <cellStyle name="常规 2 5 9" xfId="1627"/>
    <cellStyle name="常规 2 3 4 4 3" xfId="1628"/>
    <cellStyle name="常规 2 3 4 5" xfId="1629"/>
    <cellStyle name="常规 2 3 5 2 3" xfId="1630"/>
    <cellStyle name="常规 2 3 5 2 4" xfId="1631"/>
    <cellStyle name="常规 2 3 5 2 5" xfId="1632"/>
    <cellStyle name="常规 2 3 5 2 6" xfId="1633"/>
    <cellStyle name="常规 2 3 5 3 2" xfId="1634"/>
    <cellStyle name="常规 2 3 5 3 3" xfId="1635"/>
    <cellStyle name="常规 2 3 5 3 4" xfId="1636"/>
    <cellStyle name="常规 2 3 5 4" xfId="1637"/>
    <cellStyle name="常规 2 3 5 4 2" xfId="1638"/>
    <cellStyle name="常规 2 3 5 4 3" xfId="1639"/>
    <cellStyle name="常规 2 3 5 5" xfId="1640"/>
    <cellStyle name="常规 2 3 5 5 2" xfId="1641"/>
    <cellStyle name="常规 2 3 6 2 2" xfId="1642"/>
    <cellStyle name="常规 2 3 6 2 3" xfId="1643"/>
    <cellStyle name="常规 2 3 6 2 4" xfId="1644"/>
    <cellStyle name="常规 2 3 6 2 5" xfId="1645"/>
    <cellStyle name="常规 2 3 6 2 6" xfId="1646"/>
    <cellStyle name="常规 2 3 6 3 2" xfId="1647"/>
    <cellStyle name="常规 2 3 6 3 2 2" xfId="1648"/>
    <cellStyle name="常规 2 3 6 3 2 2 3" xfId="1649"/>
    <cellStyle name="常规 2 3 6 3 2 2 4" xfId="1650"/>
    <cellStyle name="常规 2 3 6 3 2 3" xfId="1651"/>
    <cellStyle name="常规 2 3 6 3 3" xfId="1652"/>
    <cellStyle name="常规 2 3 6 3 3 4" xfId="1653"/>
    <cellStyle name="常规 2 3 6 3 4" xfId="1654"/>
    <cellStyle name="常规 2 3 6 3 5" xfId="1655"/>
    <cellStyle name="常规 2 3 6 3 6" xfId="1656"/>
    <cellStyle name="常规 2 3 6 4 2 4" xfId="1657"/>
    <cellStyle name="常规 2 3 6 4 4" xfId="1658"/>
    <cellStyle name="常规 2 3 6 4 5" xfId="1659"/>
    <cellStyle name="常规 2 3 6 5" xfId="1660"/>
    <cellStyle name="常规 2 3 7 2 2" xfId="1661"/>
    <cellStyle name="常规 2 3 7 2 2 4" xfId="1662"/>
    <cellStyle name="常规 2 3 7 2 3" xfId="1663"/>
    <cellStyle name="常规 2 3 7 2 4" xfId="1664"/>
    <cellStyle name="常规 2 3 7 2 5" xfId="1665"/>
    <cellStyle name="常规 2 3 7 3" xfId="1666"/>
    <cellStyle name="常规 2 3 7 3 2" xfId="1667"/>
    <cellStyle name="常规 2 3 7 3 3" xfId="1668"/>
    <cellStyle name="常规 2 3 7 3 4" xfId="1669"/>
    <cellStyle name="常规 2 3 7 4" xfId="1670"/>
    <cellStyle name="常规 2 3 7 5" xfId="1671"/>
    <cellStyle name="常规 2 3 7 6" xfId="1672"/>
    <cellStyle name="常规 2 4" xfId="1673"/>
    <cellStyle name="常规 2 4 2 2 2 3" xfId="1674"/>
    <cellStyle name="常规 2 4 2 2 2 4" xfId="1675"/>
    <cellStyle name="常规 2 4 2 2 2 5" xfId="1676"/>
    <cellStyle name="常规 2 4 2 2 2 6" xfId="1677"/>
    <cellStyle name="常规 2 4 2 2 3 2" xfId="1678"/>
    <cellStyle name="常规 2 4 2 2 3 3" xfId="1679"/>
    <cellStyle name="常规 2 4 2 2 3 4" xfId="1680"/>
    <cellStyle name="常规 2 5 3 2 2 2 2" xfId="1681"/>
    <cellStyle name="常规 2 4 2 2 3 5" xfId="1682"/>
    <cellStyle name="常规 2 4 2 2 4 2" xfId="1683"/>
    <cellStyle name="常规 2 4 2 2 4 3" xfId="1684"/>
    <cellStyle name="常规 2 4 2 2 4 4" xfId="1685"/>
    <cellStyle name="常规 2 4 2 2 5" xfId="1686"/>
    <cellStyle name="常规 2 4 6 3" xfId="1687"/>
    <cellStyle name="常规 2 4 2 3 2" xfId="1688"/>
    <cellStyle name="常规 2 4 2 3 2 2" xfId="1689"/>
    <cellStyle name="常规 2 4 2 3 2 3" xfId="1690"/>
    <cellStyle name="常规 2 4 2 3 2 4" xfId="1691"/>
    <cellStyle name="常规 2 4 2 3 2 5" xfId="1692"/>
    <cellStyle name="常规 2 4 2 3 3" xfId="1693"/>
    <cellStyle name="常规 2 4 2 3 3 2" xfId="1694"/>
    <cellStyle name="常规 2 4 2 3 3 3" xfId="1695"/>
    <cellStyle name="常规 2 4 2 3 3 4" xfId="1696"/>
    <cellStyle name="常规 2 4 2 3 4" xfId="1697"/>
    <cellStyle name="常规 2 4 2 3 5" xfId="1698"/>
    <cellStyle name="常规 2 4 2 4 2" xfId="1699"/>
    <cellStyle name="常规 2 4 2 4 2 2" xfId="1700"/>
    <cellStyle name="常规 2 4 2 4 2 3" xfId="1701"/>
    <cellStyle name="常规 2 4 2 4 2 4" xfId="1702"/>
    <cellStyle name="常规 2 4 2 4 3" xfId="1703"/>
    <cellStyle name="常规 2 4 2 5 2" xfId="1704"/>
    <cellStyle name="常规 2 4 2 6" xfId="1705"/>
    <cellStyle name="常规 2 4 2 7" xfId="1706"/>
    <cellStyle name="常规 2 4 2 8" xfId="1707"/>
    <cellStyle name="常规 2 4 3 2 2 2" xfId="1708"/>
    <cellStyle name="常规 2 4 3 2 3 3" xfId="1709"/>
    <cellStyle name="常规 2 4 3 2 2 2 2" xfId="1710"/>
    <cellStyle name="常规 2 4 3 2 3 4" xfId="1711"/>
    <cellStyle name="常规 2 4 3 2 2 2 3" xfId="1712"/>
    <cellStyle name="常规 2 5 3 3 2 2 2" xfId="1713"/>
    <cellStyle name="常规 2 4 3 2 2 2 4" xfId="1714"/>
    <cellStyle name="常规 2 4 3 2 2 3" xfId="1715"/>
    <cellStyle name="常规 2 4 3 2 3" xfId="1716"/>
    <cellStyle name="常规 2 4 3 2 3 2" xfId="1717"/>
    <cellStyle name="常规 2 4 3 2 4" xfId="1718"/>
    <cellStyle name="常规 2 5 6 2" xfId="1719"/>
    <cellStyle name="常规 2 4 3 2 5" xfId="1720"/>
    <cellStyle name="常规 2 5 6 3" xfId="1721"/>
    <cellStyle name="常规 2 4 3 3 2" xfId="1722"/>
    <cellStyle name="常规 2 4 3 3 3" xfId="1723"/>
    <cellStyle name="常规 2 4 3 3 3 2" xfId="1724"/>
    <cellStyle name="常规 2 4 3 3 3 3" xfId="1725"/>
    <cellStyle name="常规 2 4 3 3 3 4" xfId="1726"/>
    <cellStyle name="常规 2 4 3 3 4" xfId="1727"/>
    <cellStyle name="常规 2 4 3 3 5" xfId="1728"/>
    <cellStyle name="常规 2 4 3 4 2" xfId="1729"/>
    <cellStyle name="常规 2 4 3 4 2 2" xfId="1730"/>
    <cellStyle name="常规 2 4 3 4 2 3" xfId="1731"/>
    <cellStyle name="常规 2 4 3 4 2 4" xfId="1732"/>
    <cellStyle name="常规 2 4 3 4 3" xfId="1733"/>
    <cellStyle name="常规 2 4 4 2" xfId="1734"/>
    <cellStyle name="常规 2 4 4 2 2" xfId="1735"/>
    <cellStyle name="常规 2 4 4 2 2 2" xfId="1736"/>
    <cellStyle name="常规 2 4 4 2 2 3" xfId="1737"/>
    <cellStyle name="常规 2 4 4 2 2 4" xfId="1738"/>
    <cellStyle name="常规 2 4 4 2 3" xfId="1739"/>
    <cellStyle name="常规 2 4 4 2 4" xfId="1740"/>
    <cellStyle name="常规 2 4 4 2 5" xfId="1741"/>
    <cellStyle name="常规 2 4 4 3" xfId="1742"/>
    <cellStyle name="常规 2 4 4 3 2" xfId="1743"/>
    <cellStyle name="常规 2 4 4 3 3" xfId="1744"/>
    <cellStyle name="常规 2 4 4 3 4" xfId="1745"/>
    <cellStyle name="常规 2 4 4 4" xfId="1746"/>
    <cellStyle name="常规 2 4 5 2" xfId="1747"/>
    <cellStyle name="常规 2 4 5 2 3" xfId="1748"/>
    <cellStyle name="常规 2 4 5 2 4" xfId="1749"/>
    <cellStyle name="常规 2 4 5 3" xfId="1750"/>
    <cellStyle name="常规 2 5" xfId="1751"/>
    <cellStyle name="常规 2 5 2 2 2 2" xfId="1752"/>
    <cellStyle name="常规 2 5 2 2 2 2 2 2" xfId="1753"/>
    <cellStyle name="常规 2 5 2 2 2 2 2 3" xfId="1754"/>
    <cellStyle name="常规 2 5 2 2 2 2 2 4" xfId="1755"/>
    <cellStyle name="常规 2 5 2 2 2 2 4" xfId="1756"/>
    <cellStyle name="常规 2 5 2 2 2 2 5" xfId="1757"/>
    <cellStyle name="常规 2 5 2 2 2 3" xfId="1758"/>
    <cellStyle name="常规 2 5 2 2 2 3 3" xfId="1759"/>
    <cellStyle name="常规 2 5 2 2 3" xfId="1760"/>
    <cellStyle name="常规 2 5 2 2 3 2" xfId="1761"/>
    <cellStyle name="常规 2 5 2 2 3 2 4" xfId="1762"/>
    <cellStyle name="常规 2 5 2 2 3 3" xfId="1763"/>
    <cellStyle name="常规 2 5 2 2 3 4" xfId="1764"/>
    <cellStyle name="常规 2 5 2 2 3 5" xfId="1765"/>
    <cellStyle name="常规 2 5 2 2 4" xfId="1766"/>
    <cellStyle name="常规 2 5 2 2 4 2" xfId="1767"/>
    <cellStyle name="常规 2 5 2 2 4 3" xfId="1768"/>
    <cellStyle name="常规 2 5 2 2 4 4" xfId="1769"/>
    <cellStyle name="常规 2 5 2 2 5" xfId="1770"/>
    <cellStyle name="常规 2 5 2 3 2" xfId="1771"/>
    <cellStyle name="常规 2 5 2 3 2 2" xfId="1772"/>
    <cellStyle name="常规 2 5 2 3 2 2 4" xfId="1773"/>
    <cellStyle name="常规 2 5 2 3 2 3" xfId="1774"/>
    <cellStyle name="常规 2 5 2 3 2 4" xfId="1775"/>
    <cellStyle name="常规 2 5 2 4 2" xfId="1776"/>
    <cellStyle name="常规 2 5 2 4 2 2" xfId="1777"/>
    <cellStyle name="常规 2 5 2 4 2 3" xfId="1778"/>
    <cellStyle name="常规 2 5 2 4 2 4" xfId="1779"/>
    <cellStyle name="常规 2 6 2 2 2" xfId="1780"/>
    <cellStyle name="常规 2 5 2 5" xfId="1781"/>
    <cellStyle name="常规 2 6 2 2 3" xfId="1782"/>
    <cellStyle name="常规 2 5 2 6" xfId="1783"/>
    <cellStyle name="常规 2 6 2 2 4" xfId="1784"/>
    <cellStyle name="常规 2 5 2 7" xfId="1785"/>
    <cellStyle name="常规 2 6 2 2 5" xfId="1786"/>
    <cellStyle name="常规 2 5 2 8" xfId="1787"/>
    <cellStyle name="常规 2 5 3 2" xfId="1788"/>
    <cellStyle name="常规 2 5 3 2 2" xfId="1789"/>
    <cellStyle name="常规 2 5 3 2 2 2" xfId="1790"/>
    <cellStyle name="常规 2 5 3 2 2 2 3" xfId="1791"/>
    <cellStyle name="常规 2 5 3 2 2 2 4" xfId="1792"/>
    <cellStyle name="常规 2 5 3 2 2 3" xfId="1793"/>
    <cellStyle name="常规 2 5 3 2 3" xfId="1794"/>
    <cellStyle name="常规 2 5 3 2 3 4" xfId="1795"/>
    <cellStyle name="常规 2 5 3 2 4" xfId="1796"/>
    <cellStyle name="常规 2 5 3 2 5" xfId="1797"/>
    <cellStyle name="常规 2 5 3 3" xfId="1798"/>
    <cellStyle name="常规 2 5 3 3 2" xfId="1799"/>
    <cellStyle name="常规 2 5 3 3 2 2 3" xfId="1800"/>
    <cellStyle name="常规 2 5 3 3 2 2 4" xfId="1801"/>
    <cellStyle name="常规 2 5 3 4" xfId="1802"/>
    <cellStyle name="常规 2 5 3 4 2" xfId="1803"/>
    <cellStyle name="常规 2 5 3 4 2 2" xfId="1804"/>
    <cellStyle name="常规 2 6 2 3 2" xfId="1805"/>
    <cellStyle name="常规 2 5 3 5" xfId="1806"/>
    <cellStyle name="常规 2 5 4 2" xfId="1807"/>
    <cellStyle name="常规 2 5 4 2 2" xfId="1808"/>
    <cellStyle name="常规 2 5 4 2 2 2" xfId="1809"/>
    <cellStyle name="常规 2 5 4 2 2 3" xfId="1810"/>
    <cellStyle name="常规 2 5 4 2 2 4" xfId="1811"/>
    <cellStyle name="常规 2 5 4 2 3" xfId="1812"/>
    <cellStyle name="常规 2 5 4 2 4" xfId="1813"/>
    <cellStyle name="常规 2 5 4 2 5" xfId="1814"/>
    <cellStyle name="常规 2 5 4 3" xfId="1815"/>
    <cellStyle name="常规 2 5 4 3 2" xfId="1816"/>
    <cellStyle name="常规 2 5 4 4" xfId="1817"/>
    <cellStyle name="常规 2 5 4 5" xfId="1818"/>
    <cellStyle name="常规 2 5 4 6" xfId="1819"/>
    <cellStyle name="常规 2 5 5 2" xfId="1820"/>
    <cellStyle name="常规 2 5 5 2 2" xfId="1821"/>
    <cellStyle name="常规 2 5 5 2 3" xfId="1822"/>
    <cellStyle name="常规 2 5 5 2 4" xfId="1823"/>
    <cellStyle name="常规 2 5 5 3" xfId="1824"/>
    <cellStyle name="常规 2 5 6" xfId="1825"/>
    <cellStyle name="常规 2 5 7" xfId="1826"/>
    <cellStyle name="常规 2 6" xfId="1827"/>
    <cellStyle name="常规 2 6 2 4" xfId="1828"/>
    <cellStyle name="常规 2 6 3 2 2" xfId="1829"/>
    <cellStyle name="常规 2 6 2 5" xfId="1830"/>
    <cellStyle name="常规 2 6 3 2 3" xfId="1831"/>
    <cellStyle name="常规 2 6 2 6" xfId="1832"/>
    <cellStyle name="常规 2 6 3 2" xfId="1833"/>
    <cellStyle name="常规 2 6 3 3" xfId="1834"/>
    <cellStyle name="常规 2 6 3 5" xfId="1835"/>
    <cellStyle name="常规 2 6 3 3 2" xfId="1836"/>
    <cellStyle name="常规 2 6 3 4" xfId="1837"/>
    <cellStyle name="常规 2 6 4 2" xfId="1838"/>
    <cellStyle name="常规 2 7 2 5" xfId="1839"/>
    <cellStyle name="常规 2 6 4 2 2" xfId="1840"/>
    <cellStyle name="常规 2 7 2 6" xfId="1841"/>
    <cellStyle name="常规 2 6 4 2 3" xfId="1842"/>
    <cellStyle name="常规 2 6 4 2 4" xfId="1843"/>
    <cellStyle name="常规 2 6 4 3" xfId="1844"/>
    <cellStyle name="常规 2 6 4 4" xfId="1845"/>
    <cellStyle name="常规 2 6 4 5" xfId="1846"/>
    <cellStyle name="常规 2 6 5" xfId="1847"/>
    <cellStyle name="常规 2 6 5 2" xfId="1848"/>
    <cellStyle name="常规 2 6 5 3" xfId="1849"/>
    <cellStyle name="常规 2 6 6" xfId="1850"/>
    <cellStyle name="常规 2 6 7" xfId="1851"/>
    <cellStyle name="常规 2 7" xfId="1852"/>
    <cellStyle name="常规 2 7 2 2 2" xfId="1853"/>
    <cellStyle name="常规 2 7 2 2 3" xfId="1854"/>
    <cellStyle name="常规 2 7 2 2 4" xfId="1855"/>
    <cellStyle name="常规 2 7 2 2 5" xfId="1856"/>
    <cellStyle name="常规 2 7 2 3 2" xfId="1857"/>
    <cellStyle name="常规 2 7 2 4" xfId="1858"/>
    <cellStyle name="常规 2 7 3 2" xfId="1859"/>
    <cellStyle name="常规 2 7 3 2 2" xfId="1860"/>
    <cellStyle name="常规 2 7 3 2 3" xfId="1861"/>
    <cellStyle name="常规 2 7 3 3" xfId="1862"/>
    <cellStyle name="常规 2 7 3 4" xfId="1863"/>
    <cellStyle name="常规 2 7 3 5" xfId="1864"/>
    <cellStyle name="常规 2 7 4" xfId="1865"/>
    <cellStyle name="常规 2 7 4 2" xfId="1866"/>
    <cellStyle name="常规 2 7 4 2 4" xfId="1867"/>
    <cellStyle name="常规 2 7 4 3" xfId="1868"/>
    <cellStyle name="常规 2 7 4 4" xfId="1869"/>
    <cellStyle name="常规 2 7 4 5" xfId="1870"/>
    <cellStyle name="常规 2 7 5" xfId="1871"/>
    <cellStyle name="常规 2 7 5 2" xfId="1872"/>
    <cellStyle name="常规 2 7 5 3" xfId="1873"/>
    <cellStyle name="常规 2 7 6" xfId="1874"/>
    <cellStyle name="常规 2 7 7" xfId="1875"/>
    <cellStyle name="常规 2 8 2 2" xfId="1876"/>
    <cellStyle name="常规 2 8 2 2 2" xfId="1877"/>
    <cellStyle name="常规 2 8 2 2 3" xfId="1878"/>
    <cellStyle name="常规 2 8 2 2 4" xfId="1879"/>
    <cellStyle name="常规 2 8 2 3" xfId="1880"/>
    <cellStyle name="常规 2 8 2 4" xfId="1881"/>
    <cellStyle name="常规 2 8 2 5" xfId="1882"/>
    <cellStyle name="常规 2 8 3 2" xfId="1883"/>
    <cellStyle name="常规 2 8 3 3" xfId="1884"/>
    <cellStyle name="常规 2 8 3 4" xfId="1885"/>
    <cellStyle name="常规 2 8 5" xfId="1886"/>
    <cellStyle name="常规 2 8 6" xfId="1887"/>
    <cellStyle name="常规 2 9 2" xfId="1888"/>
    <cellStyle name="常规 2 9 2 2" xfId="1889"/>
    <cellStyle name="常规 2 9 2 3" xfId="1890"/>
    <cellStyle name="常规 2 9 3" xfId="1891"/>
    <cellStyle name="常规 2 9 4" xfId="1892"/>
    <cellStyle name="常规 2 9 5" xfId="1893"/>
    <cellStyle name="常规 3" xfId="1894"/>
    <cellStyle name="常规 4" xfId="1895"/>
    <cellStyle name="常规 5" xfId="1896"/>
    <cellStyle name="常规 8" xfId="1897"/>
    <cellStyle name="常规 9" xfId="1898"/>
    <cellStyle name="常规_昌泰支表" xfId="18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zoomScaleSheetLayoutView="100" workbookViewId="0" topLeftCell="A1">
      <selection activeCell="E10" sqref="E10"/>
    </sheetView>
  </sheetViews>
  <sheetFormatPr defaultColWidth="9.140625" defaultRowHeight="12.75"/>
  <cols>
    <col min="1" max="1" width="5.57421875" style="60" customWidth="1"/>
    <col min="2" max="2" width="20.57421875" style="60" customWidth="1"/>
    <col min="3" max="3" width="28.7109375" style="60" customWidth="1"/>
    <col min="4" max="4" width="37.7109375" style="60" customWidth="1"/>
    <col min="5" max="5" width="35.00390625" style="60" customWidth="1"/>
    <col min="6" max="6" width="9.140625" style="60" customWidth="1"/>
    <col min="7" max="7" width="9.57421875" style="60" bestFit="1" customWidth="1"/>
    <col min="8" max="16384" width="9.140625" style="60" customWidth="1"/>
  </cols>
  <sheetData>
    <row r="1" spans="1:5" s="60" customFormat="1" ht="49.5" customHeight="1">
      <c r="A1" s="64" t="s">
        <v>0</v>
      </c>
      <c r="B1" s="64"/>
      <c r="C1" s="64"/>
      <c r="D1" s="64"/>
      <c r="E1" s="64"/>
    </row>
    <row r="2" spans="1:5" s="61" customFormat="1" ht="27.75" customHeight="1">
      <c r="A2" s="65" t="s">
        <v>1</v>
      </c>
      <c r="B2" s="65"/>
      <c r="C2" s="65"/>
      <c r="D2" s="65"/>
      <c r="E2" s="65"/>
    </row>
    <row r="3" spans="1:5" s="62" customFormat="1" ht="45" customHeight="1">
      <c r="A3" s="66" t="s">
        <v>2</v>
      </c>
      <c r="B3" s="67" t="s">
        <v>3</v>
      </c>
      <c r="C3" s="67" t="s">
        <v>4</v>
      </c>
      <c r="D3" s="67" t="s">
        <v>5</v>
      </c>
      <c r="E3" s="67" t="s">
        <v>6</v>
      </c>
    </row>
    <row r="4" spans="1:5" s="63" customFormat="1" ht="45" customHeight="1">
      <c r="A4" s="68">
        <v>1</v>
      </c>
      <c r="B4" s="69">
        <v>100</v>
      </c>
      <c r="C4" s="69" t="s">
        <v>7</v>
      </c>
      <c r="D4" s="69">
        <f>'日常保养'!H4</f>
        <v>73308</v>
      </c>
      <c r="E4" s="70">
        <f>'日常保养'!J4</f>
        <v>73308</v>
      </c>
    </row>
    <row r="5" spans="1:5" s="63" customFormat="1" ht="45" customHeight="1">
      <c r="A5" s="68">
        <v>2</v>
      </c>
      <c r="B5" s="69">
        <v>200</v>
      </c>
      <c r="C5" s="69" t="s">
        <v>8</v>
      </c>
      <c r="D5" s="69">
        <f>'日常保养'!H11</f>
        <v>53040</v>
      </c>
      <c r="E5" s="70">
        <f>'日常保养'!J11</f>
        <v>53040</v>
      </c>
    </row>
    <row r="6" spans="1:5" s="63" customFormat="1" ht="45" customHeight="1">
      <c r="A6" s="68">
        <v>3</v>
      </c>
      <c r="B6" s="69">
        <v>300</v>
      </c>
      <c r="C6" s="69" t="s">
        <v>9</v>
      </c>
      <c r="D6" s="69">
        <f>'日常保养'!H14</f>
        <v>1011300</v>
      </c>
      <c r="E6" s="70">
        <f>'日常保养'!J14</f>
        <v>1011300</v>
      </c>
    </row>
    <row r="7" spans="1:5" s="63" customFormat="1" ht="45" customHeight="1">
      <c r="A7" s="68">
        <v>4</v>
      </c>
      <c r="B7" s="69">
        <v>400</v>
      </c>
      <c r="C7" s="69" t="s">
        <v>10</v>
      </c>
      <c r="D7" s="69">
        <f>'日常保养'!H18</f>
        <v>43770</v>
      </c>
      <c r="E7" s="70">
        <f>'日常保养'!J18</f>
        <v>43770</v>
      </c>
    </row>
    <row r="8" spans="1:5" s="63" customFormat="1" ht="45" customHeight="1">
      <c r="A8" s="68">
        <v>5</v>
      </c>
      <c r="B8" s="69">
        <v>700</v>
      </c>
      <c r="C8" s="69" t="s">
        <v>11</v>
      </c>
      <c r="D8" s="69">
        <f>'日常保养'!H24</f>
        <v>113358</v>
      </c>
      <c r="E8" s="70">
        <f>'日常保养'!J24</f>
        <v>113358</v>
      </c>
    </row>
    <row r="9" spans="1:5" s="63" customFormat="1" ht="45" customHeight="1">
      <c r="A9" s="68">
        <v>6</v>
      </c>
      <c r="B9" s="69">
        <v>900</v>
      </c>
      <c r="C9" s="69" t="s">
        <v>12</v>
      </c>
      <c r="D9" s="69">
        <f>'日常保养'!H54</f>
        <v>185380</v>
      </c>
      <c r="E9" s="70">
        <f>'日常保养'!J54</f>
        <v>185380</v>
      </c>
    </row>
    <row r="10" spans="1:5" s="63" customFormat="1" ht="42" customHeight="1">
      <c r="A10" s="71">
        <v>7</v>
      </c>
      <c r="B10" s="72" t="s">
        <v>13</v>
      </c>
      <c r="C10" s="73"/>
      <c r="D10" s="74">
        <f>SUM(D4:D9)</f>
        <v>1480156</v>
      </c>
      <c r="E10" s="75">
        <f>'日常保养'!J67</f>
        <v>1480156</v>
      </c>
    </row>
  </sheetData>
  <sheetProtection password="E54C" sheet="1" objects="1"/>
  <mergeCells count="3">
    <mergeCell ref="A1:E1"/>
    <mergeCell ref="A2:E2"/>
    <mergeCell ref="B10:C10"/>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38"/>
  <sheetViews>
    <sheetView tabSelected="1" zoomScale="90" zoomScaleNormal="90" zoomScaleSheetLayoutView="100" workbookViewId="0" topLeftCell="A61">
      <selection activeCell="J67" sqref="J67"/>
    </sheetView>
  </sheetViews>
  <sheetFormatPr defaultColWidth="9.140625" defaultRowHeight="12.75"/>
  <cols>
    <col min="1" max="1" width="7.00390625" style="1" customWidth="1"/>
    <col min="2" max="2" width="17.7109375" style="6" customWidth="1"/>
    <col min="3" max="3" width="6.140625" style="1" customWidth="1"/>
    <col min="4" max="4" width="23.28125" style="1" customWidth="1"/>
    <col min="5" max="5" width="35.57421875" style="7" customWidth="1"/>
    <col min="6" max="6" width="8.00390625" style="8" customWidth="1"/>
    <col min="7" max="7" width="10.57421875" style="8" bestFit="1" customWidth="1"/>
    <col min="8" max="8" width="10.00390625" style="1" customWidth="1"/>
    <col min="9" max="10" width="14.421875" style="1" customWidth="1"/>
    <col min="11" max="11" width="15.7109375" style="9" customWidth="1"/>
    <col min="12" max="12" width="9.140625" style="1" customWidth="1"/>
    <col min="13" max="13" width="9.57421875" style="1" hidden="1" customWidth="1"/>
    <col min="14" max="226" width="9.140625" style="1" customWidth="1"/>
  </cols>
  <sheetData>
    <row r="1" spans="1:11" s="1" customFormat="1" ht="45.75" customHeight="1">
      <c r="A1" s="10" t="s">
        <v>14</v>
      </c>
      <c r="B1" s="10"/>
      <c r="C1" s="10"/>
      <c r="D1" s="10"/>
      <c r="E1" s="11"/>
      <c r="F1" s="10"/>
      <c r="G1" s="10"/>
      <c r="H1" s="10"/>
      <c r="I1" s="10"/>
      <c r="J1" s="10"/>
      <c r="K1" s="52"/>
    </row>
    <row r="2" spans="1:11" s="2" customFormat="1" ht="28.5" customHeight="1">
      <c r="A2" s="12" t="s">
        <v>15</v>
      </c>
      <c r="B2" s="13" t="s">
        <v>16</v>
      </c>
      <c r="C2" s="14"/>
      <c r="D2" s="14"/>
      <c r="E2" s="13"/>
      <c r="F2" s="8"/>
      <c r="G2" s="8"/>
      <c r="H2" s="1"/>
      <c r="I2" s="1"/>
      <c r="J2" s="1"/>
      <c r="K2" s="9"/>
    </row>
    <row r="3" spans="1:11" s="1" customFormat="1" ht="30" customHeight="1">
      <c r="A3" s="15" t="s">
        <v>17</v>
      </c>
      <c r="B3" s="16" t="s">
        <v>18</v>
      </c>
      <c r="C3" s="16" t="s">
        <v>19</v>
      </c>
      <c r="D3" s="16" t="s">
        <v>20</v>
      </c>
      <c r="E3" s="17" t="s">
        <v>21</v>
      </c>
      <c r="F3" s="18" t="s">
        <v>22</v>
      </c>
      <c r="G3" s="19" t="s">
        <v>23</v>
      </c>
      <c r="H3" s="20" t="s">
        <v>24</v>
      </c>
      <c r="I3" s="19" t="s">
        <v>25</v>
      </c>
      <c r="J3" s="20" t="s">
        <v>26</v>
      </c>
      <c r="K3" s="53" t="s">
        <v>27</v>
      </c>
    </row>
    <row r="4" spans="1:11" s="2" customFormat="1" ht="24" customHeight="1">
      <c r="A4" s="21"/>
      <c r="B4" s="16" t="s">
        <v>28</v>
      </c>
      <c r="C4" s="21"/>
      <c r="D4" s="22"/>
      <c r="E4" s="23"/>
      <c r="F4" s="24"/>
      <c r="G4" s="25"/>
      <c r="H4" s="26">
        <f>H7+H9+H10</f>
        <v>73308</v>
      </c>
      <c r="I4" s="26"/>
      <c r="J4" s="26">
        <f>SUM(J7:J10)</f>
        <v>73308</v>
      </c>
      <c r="K4" s="26"/>
    </row>
    <row r="5" spans="1:11" s="1" customFormat="1" ht="30" customHeight="1">
      <c r="A5" s="27">
        <v>102</v>
      </c>
      <c r="B5" s="21" t="s">
        <v>29</v>
      </c>
      <c r="C5" s="21"/>
      <c r="D5" s="21"/>
      <c r="E5" s="23"/>
      <c r="F5" s="28"/>
      <c r="G5" s="28"/>
      <c r="H5" s="29"/>
      <c r="I5" s="29"/>
      <c r="J5" s="29"/>
      <c r="K5" s="29"/>
    </row>
    <row r="6" spans="1:11" s="1" customFormat="1" ht="30" customHeight="1">
      <c r="A6" s="27" t="s">
        <v>30</v>
      </c>
      <c r="B6" s="21" t="s">
        <v>31</v>
      </c>
      <c r="C6" s="21"/>
      <c r="D6" s="21"/>
      <c r="E6" s="23"/>
      <c r="F6" s="28"/>
      <c r="G6" s="28"/>
      <c r="H6" s="29"/>
      <c r="I6" s="29"/>
      <c r="J6" s="29"/>
      <c r="K6" s="29"/>
    </row>
    <row r="7" spans="1:13" s="1" customFormat="1" ht="57" customHeight="1">
      <c r="A7" s="30" t="s">
        <v>32</v>
      </c>
      <c r="B7" s="31" t="s">
        <v>33</v>
      </c>
      <c r="C7" s="21" t="s">
        <v>34</v>
      </c>
      <c r="D7" s="21" t="s">
        <v>35</v>
      </c>
      <c r="E7" s="23" t="s">
        <v>36</v>
      </c>
      <c r="F7" s="28">
        <v>1</v>
      </c>
      <c r="G7" s="28">
        <f>H66*2.5%</f>
        <v>35171.2</v>
      </c>
      <c r="H7" s="29">
        <f>G7</f>
        <v>35171</v>
      </c>
      <c r="I7" s="29">
        <f>J7/F7</f>
        <v>35171</v>
      </c>
      <c r="J7" s="29">
        <f>J66*0.025</f>
        <v>35171</v>
      </c>
      <c r="K7" s="25" t="s">
        <v>37</v>
      </c>
      <c r="M7" s="28">
        <f>F7*G7</f>
        <v>35171.2</v>
      </c>
    </row>
    <row r="8" spans="1:13" s="1" customFormat="1" ht="30" customHeight="1">
      <c r="A8" s="30" t="s">
        <v>38</v>
      </c>
      <c r="B8" s="21" t="s">
        <v>39</v>
      </c>
      <c r="C8" s="21"/>
      <c r="D8" s="21"/>
      <c r="E8" s="23"/>
      <c r="F8" s="28"/>
      <c r="G8" s="28"/>
      <c r="H8" s="29"/>
      <c r="I8" s="29"/>
      <c r="J8" s="29"/>
      <c r="K8" s="25"/>
      <c r="M8" s="28">
        <f aca="true" t="shared" si="0" ref="M8:M39">F8*G8</f>
        <v>0</v>
      </c>
    </row>
    <row r="9" spans="1:13" s="1" customFormat="1" ht="48" customHeight="1">
      <c r="A9" s="30" t="s">
        <v>40</v>
      </c>
      <c r="B9" s="21" t="s">
        <v>39</v>
      </c>
      <c r="C9" s="21" t="s">
        <v>34</v>
      </c>
      <c r="D9" s="21" t="s">
        <v>35</v>
      </c>
      <c r="E9" s="23" t="s">
        <v>41</v>
      </c>
      <c r="F9" s="28">
        <v>1</v>
      </c>
      <c r="G9" s="28">
        <v>10000</v>
      </c>
      <c r="H9" s="29">
        <v>10000</v>
      </c>
      <c r="I9" s="29">
        <v>10000</v>
      </c>
      <c r="J9" s="29">
        <v>10000</v>
      </c>
      <c r="K9" s="25"/>
      <c r="M9" s="28">
        <f t="shared" si="0"/>
        <v>10000</v>
      </c>
    </row>
    <row r="10" spans="1:13" s="1" customFormat="1" ht="52.5" customHeight="1">
      <c r="A10" s="27">
        <v>105</v>
      </c>
      <c r="B10" s="21" t="s">
        <v>42</v>
      </c>
      <c r="C10" s="21" t="s">
        <v>34</v>
      </c>
      <c r="D10" s="21" t="s">
        <v>35</v>
      </c>
      <c r="E10" s="23" t="s">
        <v>43</v>
      </c>
      <c r="F10" s="28">
        <v>1</v>
      </c>
      <c r="G10" s="28">
        <f>H66*2%</f>
        <v>28136.96</v>
      </c>
      <c r="H10" s="29">
        <f>G10</f>
        <v>28137</v>
      </c>
      <c r="I10" s="29">
        <f>J10/F10</f>
        <v>28137</v>
      </c>
      <c r="J10" s="29">
        <f>J66*0.02</f>
        <v>28137</v>
      </c>
      <c r="K10" s="25" t="s">
        <v>44</v>
      </c>
      <c r="M10" s="28">
        <f t="shared" si="0"/>
        <v>28136.96</v>
      </c>
    </row>
    <row r="11" spans="1:13" s="2" customFormat="1" ht="24" customHeight="1">
      <c r="A11" s="21"/>
      <c r="B11" s="16" t="s">
        <v>45</v>
      </c>
      <c r="C11" s="21"/>
      <c r="D11" s="22"/>
      <c r="E11" s="23"/>
      <c r="F11" s="24"/>
      <c r="G11" s="25"/>
      <c r="H11" s="26">
        <f>H13</f>
        <v>53040</v>
      </c>
      <c r="I11" s="29"/>
      <c r="J11" s="26">
        <f>SUM(J13)</f>
        <v>53040</v>
      </c>
      <c r="K11" s="26"/>
      <c r="M11" s="28">
        <f t="shared" si="0"/>
        <v>0</v>
      </c>
    </row>
    <row r="12" spans="1:13" s="1" customFormat="1" ht="24" customHeight="1">
      <c r="A12" s="27">
        <v>201</v>
      </c>
      <c r="B12" s="32" t="s">
        <v>46</v>
      </c>
      <c r="C12" s="21"/>
      <c r="D12" s="32"/>
      <c r="E12" s="23"/>
      <c r="F12" s="24"/>
      <c r="G12" s="24"/>
      <c r="H12" s="33"/>
      <c r="I12" s="29"/>
      <c r="J12" s="33"/>
      <c r="K12" s="29"/>
      <c r="M12" s="28">
        <f t="shared" si="0"/>
        <v>0</v>
      </c>
    </row>
    <row r="13" spans="1:13" s="1" customFormat="1" ht="51" customHeight="1">
      <c r="A13" s="21" t="s">
        <v>47</v>
      </c>
      <c r="B13" s="32" t="s">
        <v>48</v>
      </c>
      <c r="C13" s="21" t="s">
        <v>49</v>
      </c>
      <c r="D13" s="22" t="s">
        <v>50</v>
      </c>
      <c r="E13" s="23" t="s">
        <v>51</v>
      </c>
      <c r="F13" s="24">
        <v>44.2</v>
      </c>
      <c r="G13" s="24">
        <v>1200</v>
      </c>
      <c r="H13" s="33">
        <f>G13*F13</f>
        <v>53040</v>
      </c>
      <c r="I13" s="29">
        <f aca="true" t="shared" si="1" ref="I11:I42">J13/F13</f>
        <v>1200</v>
      </c>
      <c r="J13" s="33">
        <f>J68*M13/M68</f>
        <v>53040</v>
      </c>
      <c r="K13" s="29"/>
      <c r="M13" s="28">
        <f t="shared" si="0"/>
        <v>53040</v>
      </c>
    </row>
    <row r="14" spans="1:13" s="1" customFormat="1" ht="24" customHeight="1">
      <c r="A14" s="21"/>
      <c r="B14" s="16" t="s">
        <v>52</v>
      </c>
      <c r="C14" s="21"/>
      <c r="D14" s="22"/>
      <c r="E14" s="23"/>
      <c r="F14" s="24"/>
      <c r="G14" s="24"/>
      <c r="H14" s="26">
        <f>H16+H17</f>
        <v>1011300</v>
      </c>
      <c r="I14" s="29"/>
      <c r="J14" s="26">
        <f>SUM(J16:J17)</f>
        <v>1011300</v>
      </c>
      <c r="K14" s="26"/>
      <c r="M14" s="28">
        <f t="shared" si="0"/>
        <v>0</v>
      </c>
    </row>
    <row r="15" spans="1:13" s="1" customFormat="1" ht="24" customHeight="1">
      <c r="A15" s="27">
        <v>301</v>
      </c>
      <c r="B15" s="32" t="s">
        <v>53</v>
      </c>
      <c r="C15" s="21"/>
      <c r="D15" s="21"/>
      <c r="E15" s="23"/>
      <c r="F15" s="28"/>
      <c r="G15" s="28"/>
      <c r="H15" s="33"/>
      <c r="I15" s="29"/>
      <c r="J15" s="33"/>
      <c r="K15" s="29"/>
      <c r="M15" s="28">
        <f t="shared" si="0"/>
        <v>0</v>
      </c>
    </row>
    <row r="16" spans="1:13" s="1" customFormat="1" ht="99" customHeight="1">
      <c r="A16" s="34" t="s">
        <v>54</v>
      </c>
      <c r="B16" s="32" t="s">
        <v>55</v>
      </c>
      <c r="C16" s="35" t="s">
        <v>56</v>
      </c>
      <c r="D16" s="36" t="s">
        <v>57</v>
      </c>
      <c r="E16" s="37" t="s">
        <v>58</v>
      </c>
      <c r="F16" s="28">
        <v>1512</v>
      </c>
      <c r="G16" s="28">
        <v>650</v>
      </c>
      <c r="H16" s="33">
        <f>G16*F16</f>
        <v>982800</v>
      </c>
      <c r="I16" s="29">
        <f t="shared" si="1"/>
        <v>650</v>
      </c>
      <c r="J16" s="33">
        <f>J68*M16/M68</f>
        <v>982800</v>
      </c>
      <c r="K16" s="29"/>
      <c r="M16" s="28">
        <f t="shared" si="0"/>
        <v>982800</v>
      </c>
    </row>
    <row r="17" spans="1:13" s="1" customFormat="1" ht="54.75" customHeight="1">
      <c r="A17" s="34" t="s">
        <v>59</v>
      </c>
      <c r="B17" s="32" t="s">
        <v>60</v>
      </c>
      <c r="C17" s="35" t="s">
        <v>61</v>
      </c>
      <c r="D17" s="36" t="s">
        <v>62</v>
      </c>
      <c r="E17" s="37" t="s">
        <v>63</v>
      </c>
      <c r="F17" s="38">
        <v>57</v>
      </c>
      <c r="G17" s="38">
        <v>500</v>
      </c>
      <c r="H17" s="33">
        <f>G17*F17</f>
        <v>28500</v>
      </c>
      <c r="I17" s="29">
        <f t="shared" si="1"/>
        <v>500</v>
      </c>
      <c r="J17" s="33">
        <f aca="true" t="shared" si="2" ref="J17:J48">J69*M17/M69</f>
        <v>28500</v>
      </c>
      <c r="K17" s="29"/>
      <c r="M17" s="28">
        <f t="shared" si="0"/>
        <v>28500</v>
      </c>
    </row>
    <row r="18" spans="1:13" s="1" customFormat="1" ht="22.5" customHeight="1">
      <c r="A18" s="34"/>
      <c r="B18" s="16" t="s">
        <v>64</v>
      </c>
      <c r="C18" s="35"/>
      <c r="D18" s="36"/>
      <c r="E18" s="37"/>
      <c r="F18" s="28"/>
      <c r="G18" s="28"/>
      <c r="H18" s="26">
        <f>H20+H22+H23</f>
        <v>43770</v>
      </c>
      <c r="I18" s="29"/>
      <c r="J18" s="26">
        <f>SUM(J20:J23)</f>
        <v>43770</v>
      </c>
      <c r="K18" s="26"/>
      <c r="M18" s="28">
        <f t="shared" si="0"/>
        <v>0</v>
      </c>
    </row>
    <row r="19" spans="1:13" s="1" customFormat="1" ht="24" customHeight="1">
      <c r="A19" s="21">
        <v>401</v>
      </c>
      <c r="B19" s="32" t="s">
        <v>65</v>
      </c>
      <c r="C19" s="27" t="s">
        <v>66</v>
      </c>
      <c r="D19" s="39"/>
      <c r="E19" s="22"/>
      <c r="F19" s="40"/>
      <c r="G19" s="40"/>
      <c r="H19" s="33"/>
      <c r="I19" s="29"/>
      <c r="J19" s="33"/>
      <c r="K19" s="29"/>
      <c r="M19" s="28">
        <f t="shared" si="0"/>
        <v>0</v>
      </c>
    </row>
    <row r="20" spans="1:13" s="1" customFormat="1" ht="57.75" customHeight="1">
      <c r="A20" s="21" t="s">
        <v>67</v>
      </c>
      <c r="B20" s="32" t="s">
        <v>68</v>
      </c>
      <c r="C20" s="27" t="s">
        <v>69</v>
      </c>
      <c r="D20" s="22" t="s">
        <v>70</v>
      </c>
      <c r="E20" s="22" t="s">
        <v>71</v>
      </c>
      <c r="F20" s="24">
        <v>91</v>
      </c>
      <c r="G20" s="24">
        <v>300</v>
      </c>
      <c r="H20" s="33">
        <f>G20*F20</f>
        <v>27300</v>
      </c>
      <c r="I20" s="29">
        <f t="shared" si="1"/>
        <v>300</v>
      </c>
      <c r="J20" s="33">
        <f t="shared" si="2"/>
        <v>27300</v>
      </c>
      <c r="K20" s="29"/>
      <c r="M20" s="28">
        <f t="shared" si="0"/>
        <v>27300</v>
      </c>
    </row>
    <row r="21" spans="1:13" s="1" customFormat="1" ht="30" customHeight="1">
      <c r="A21" s="21" t="s">
        <v>72</v>
      </c>
      <c r="B21" s="32" t="s">
        <v>73</v>
      </c>
      <c r="C21" s="27"/>
      <c r="D21" s="39"/>
      <c r="E21" s="22"/>
      <c r="F21" s="24"/>
      <c r="G21" s="24"/>
      <c r="H21" s="33"/>
      <c r="I21" s="29"/>
      <c r="J21" s="33"/>
      <c r="K21" s="29"/>
      <c r="M21" s="28">
        <f t="shared" si="0"/>
        <v>0</v>
      </c>
    </row>
    <row r="22" spans="1:13" s="1" customFormat="1" ht="60" customHeight="1">
      <c r="A22" s="21" t="s">
        <v>32</v>
      </c>
      <c r="B22" s="32" t="s">
        <v>74</v>
      </c>
      <c r="C22" s="41" t="s">
        <v>75</v>
      </c>
      <c r="D22" s="22" t="s">
        <v>76</v>
      </c>
      <c r="E22" s="22" t="s">
        <v>77</v>
      </c>
      <c r="F22" s="24">
        <v>136</v>
      </c>
      <c r="G22" s="24">
        <v>120</v>
      </c>
      <c r="H22" s="33">
        <f>G22*F22</f>
        <v>16320</v>
      </c>
      <c r="I22" s="29">
        <f t="shared" si="1"/>
        <v>120</v>
      </c>
      <c r="J22" s="33">
        <f t="shared" si="2"/>
        <v>16320</v>
      </c>
      <c r="K22" s="29"/>
      <c r="M22" s="28">
        <f t="shared" si="0"/>
        <v>16320</v>
      </c>
    </row>
    <row r="23" spans="1:13" s="1" customFormat="1" ht="40.5" customHeight="1">
      <c r="A23" s="21" t="s">
        <v>78</v>
      </c>
      <c r="B23" s="32" t="s">
        <v>79</v>
      </c>
      <c r="C23" s="41" t="s">
        <v>80</v>
      </c>
      <c r="D23" s="22" t="s">
        <v>81</v>
      </c>
      <c r="E23" s="22" t="s">
        <v>82</v>
      </c>
      <c r="F23" s="40">
        <v>1</v>
      </c>
      <c r="G23" s="40">
        <v>150</v>
      </c>
      <c r="H23" s="33">
        <f>G23*F23</f>
        <v>150</v>
      </c>
      <c r="I23" s="29">
        <f t="shared" si="1"/>
        <v>150</v>
      </c>
      <c r="J23" s="33">
        <f t="shared" si="2"/>
        <v>150</v>
      </c>
      <c r="K23" s="29"/>
      <c r="M23" s="28">
        <f t="shared" si="0"/>
        <v>150</v>
      </c>
    </row>
    <row r="24" spans="1:13" s="1" customFormat="1" ht="24" customHeight="1">
      <c r="A24" s="21"/>
      <c r="B24" s="16" t="s">
        <v>83</v>
      </c>
      <c r="C24" s="41"/>
      <c r="D24" s="22"/>
      <c r="E24" s="22"/>
      <c r="F24" s="40"/>
      <c r="G24" s="40"/>
      <c r="H24" s="26">
        <f>H26+H27+H28+H29+H30+H33+H34+H37+H38+H40+H41+H44+H45+H47+H48+H50+H51+H52+H53</f>
        <v>113358</v>
      </c>
      <c r="I24" s="29"/>
      <c r="J24" s="26">
        <f>SUM(J26:J53)</f>
        <v>113358</v>
      </c>
      <c r="K24" s="26"/>
      <c r="M24" s="28">
        <f t="shared" si="0"/>
        <v>0</v>
      </c>
    </row>
    <row r="25" spans="1:13" s="1" customFormat="1" ht="24" customHeight="1">
      <c r="A25" s="30" t="s">
        <v>84</v>
      </c>
      <c r="B25" s="32" t="s">
        <v>85</v>
      </c>
      <c r="C25" s="21"/>
      <c r="D25" s="21"/>
      <c r="E25" s="23"/>
      <c r="F25" s="28"/>
      <c r="G25" s="28"/>
      <c r="H25" s="33"/>
      <c r="I25" s="29"/>
      <c r="J25" s="33"/>
      <c r="K25" s="29"/>
      <c r="M25" s="28">
        <f t="shared" si="0"/>
        <v>0</v>
      </c>
    </row>
    <row r="26" spans="1:13" s="1" customFormat="1" ht="72" customHeight="1">
      <c r="A26" s="30" t="s">
        <v>86</v>
      </c>
      <c r="B26" s="32" t="s">
        <v>87</v>
      </c>
      <c r="C26" s="21" t="s">
        <v>61</v>
      </c>
      <c r="D26" s="32" t="s">
        <v>62</v>
      </c>
      <c r="E26" s="23" t="s">
        <v>88</v>
      </c>
      <c r="F26" s="24">
        <v>20</v>
      </c>
      <c r="G26" s="28">
        <v>750</v>
      </c>
      <c r="H26" s="33">
        <f>G26*F26</f>
        <v>15000</v>
      </c>
      <c r="I26" s="29">
        <f t="shared" si="1"/>
        <v>750</v>
      </c>
      <c r="J26" s="33">
        <f t="shared" si="2"/>
        <v>15000</v>
      </c>
      <c r="K26" s="29"/>
      <c r="M26" s="28">
        <f t="shared" si="0"/>
        <v>15000</v>
      </c>
    </row>
    <row r="27" spans="1:13" s="1" customFormat="1" ht="96" customHeight="1">
      <c r="A27" s="76" t="s">
        <v>89</v>
      </c>
      <c r="B27" s="32" t="s">
        <v>90</v>
      </c>
      <c r="C27" s="35" t="s">
        <v>61</v>
      </c>
      <c r="D27" s="32" t="s">
        <v>62</v>
      </c>
      <c r="E27" s="42" t="s">
        <v>91</v>
      </c>
      <c r="F27" s="24">
        <v>45</v>
      </c>
      <c r="G27" s="28">
        <v>1000</v>
      </c>
      <c r="H27" s="33">
        <f>G27*F27</f>
        <v>45000</v>
      </c>
      <c r="I27" s="29">
        <f t="shared" si="1"/>
        <v>1000</v>
      </c>
      <c r="J27" s="33">
        <f t="shared" si="2"/>
        <v>45000</v>
      </c>
      <c r="K27" s="29"/>
      <c r="M27" s="28">
        <f t="shared" si="0"/>
        <v>45000</v>
      </c>
    </row>
    <row r="28" spans="1:13" s="1" customFormat="1" ht="96" customHeight="1">
      <c r="A28" s="30" t="s">
        <v>92</v>
      </c>
      <c r="B28" s="21" t="s">
        <v>93</v>
      </c>
      <c r="C28" s="35" t="s">
        <v>94</v>
      </c>
      <c r="D28" s="21" t="s">
        <v>95</v>
      </c>
      <c r="E28" s="43" t="s">
        <v>96</v>
      </c>
      <c r="F28" s="38">
        <v>1</v>
      </c>
      <c r="G28" s="28">
        <v>300</v>
      </c>
      <c r="H28" s="33">
        <f>G28*F28</f>
        <v>300</v>
      </c>
      <c r="I28" s="29">
        <f t="shared" si="1"/>
        <v>300</v>
      </c>
      <c r="J28" s="33">
        <f t="shared" si="2"/>
        <v>300</v>
      </c>
      <c r="K28" s="29"/>
      <c r="M28" s="28">
        <f t="shared" si="0"/>
        <v>300</v>
      </c>
    </row>
    <row r="29" spans="1:13" s="1" customFormat="1" ht="93.75" customHeight="1">
      <c r="A29" s="76" t="s">
        <v>97</v>
      </c>
      <c r="B29" s="32" t="s">
        <v>98</v>
      </c>
      <c r="C29" s="21" t="s">
        <v>99</v>
      </c>
      <c r="D29" s="32" t="s">
        <v>62</v>
      </c>
      <c r="E29" s="32" t="s">
        <v>100</v>
      </c>
      <c r="F29" s="28">
        <v>5</v>
      </c>
      <c r="G29" s="28">
        <v>2000</v>
      </c>
      <c r="H29" s="33">
        <f>G29*F29</f>
        <v>10000</v>
      </c>
      <c r="I29" s="29">
        <f t="shared" si="1"/>
        <v>2000</v>
      </c>
      <c r="J29" s="33">
        <f t="shared" si="2"/>
        <v>10000</v>
      </c>
      <c r="K29" s="29"/>
      <c r="M29" s="28">
        <f t="shared" si="0"/>
        <v>10000</v>
      </c>
    </row>
    <row r="30" spans="1:13" s="1" customFormat="1" ht="58.5" customHeight="1">
      <c r="A30" s="30" t="s">
        <v>101</v>
      </c>
      <c r="B30" s="32" t="s">
        <v>102</v>
      </c>
      <c r="C30" s="21" t="s">
        <v>103</v>
      </c>
      <c r="D30" s="32" t="s">
        <v>95</v>
      </c>
      <c r="E30" s="32" t="s">
        <v>88</v>
      </c>
      <c r="F30" s="28">
        <v>4</v>
      </c>
      <c r="G30" s="28">
        <v>10000</v>
      </c>
      <c r="H30" s="33">
        <f>G30*F30</f>
        <v>40000</v>
      </c>
      <c r="I30" s="29">
        <f t="shared" si="1"/>
        <v>10000</v>
      </c>
      <c r="J30" s="33">
        <f t="shared" si="2"/>
        <v>40000</v>
      </c>
      <c r="K30" s="29"/>
      <c r="M30" s="28">
        <f t="shared" si="0"/>
        <v>40000</v>
      </c>
    </row>
    <row r="31" spans="1:13" s="3" customFormat="1" ht="18" customHeight="1">
      <c r="A31" s="44" t="s">
        <v>104</v>
      </c>
      <c r="B31" s="45" t="s">
        <v>105</v>
      </c>
      <c r="C31" s="46"/>
      <c r="D31" s="45"/>
      <c r="E31" s="45"/>
      <c r="F31" s="47"/>
      <c r="G31" s="47"/>
      <c r="H31" s="33">
        <f aca="true" t="shared" si="3" ref="H31:H53">G31*F31</f>
        <v>0</v>
      </c>
      <c r="I31" s="29"/>
      <c r="J31" s="33"/>
      <c r="K31" s="29"/>
      <c r="M31" s="28">
        <f t="shared" si="0"/>
        <v>0</v>
      </c>
    </row>
    <row r="32" spans="1:13" s="3" customFormat="1" ht="18" customHeight="1">
      <c r="A32" s="46">
        <v>-1</v>
      </c>
      <c r="B32" s="45" t="s">
        <v>106</v>
      </c>
      <c r="C32" s="46" t="s">
        <v>66</v>
      </c>
      <c r="D32" s="45"/>
      <c r="E32" s="45"/>
      <c r="F32" s="47"/>
      <c r="G32" s="47"/>
      <c r="H32" s="33">
        <f t="shared" si="3"/>
        <v>0</v>
      </c>
      <c r="I32" s="29"/>
      <c r="J32" s="33"/>
      <c r="K32" s="29"/>
      <c r="M32" s="28">
        <f t="shared" si="0"/>
        <v>0</v>
      </c>
    </row>
    <row r="33" spans="1:13" s="3" customFormat="1" ht="54.75" customHeight="1">
      <c r="A33" s="46" t="s">
        <v>32</v>
      </c>
      <c r="B33" s="45" t="s">
        <v>107</v>
      </c>
      <c r="C33" s="46" t="s">
        <v>108</v>
      </c>
      <c r="D33" s="45" t="s">
        <v>109</v>
      </c>
      <c r="E33" s="45" t="s">
        <v>106</v>
      </c>
      <c r="F33" s="47">
        <v>1</v>
      </c>
      <c r="G33" s="47">
        <v>500</v>
      </c>
      <c r="H33" s="33">
        <f t="shared" si="3"/>
        <v>500</v>
      </c>
      <c r="I33" s="29">
        <f t="shared" si="1"/>
        <v>500</v>
      </c>
      <c r="J33" s="33">
        <f t="shared" si="2"/>
        <v>500</v>
      </c>
      <c r="K33" s="29"/>
      <c r="M33" s="28">
        <f t="shared" si="0"/>
        <v>500</v>
      </c>
    </row>
    <row r="34" spans="1:13" s="3" customFormat="1" ht="45" customHeight="1">
      <c r="A34" s="46" t="s">
        <v>78</v>
      </c>
      <c r="B34" s="45" t="s">
        <v>110</v>
      </c>
      <c r="C34" s="46" t="s">
        <v>111</v>
      </c>
      <c r="D34" s="45" t="s">
        <v>112</v>
      </c>
      <c r="E34" s="45" t="s">
        <v>106</v>
      </c>
      <c r="F34" s="47">
        <v>1</v>
      </c>
      <c r="G34" s="47">
        <v>2000</v>
      </c>
      <c r="H34" s="33">
        <f t="shared" si="3"/>
        <v>2000</v>
      </c>
      <c r="I34" s="29">
        <f t="shared" si="1"/>
        <v>2000</v>
      </c>
      <c r="J34" s="33">
        <f t="shared" si="2"/>
        <v>2000</v>
      </c>
      <c r="K34" s="29"/>
      <c r="M34" s="28">
        <f t="shared" si="0"/>
        <v>2000</v>
      </c>
    </row>
    <row r="35" spans="1:13" s="3" customFormat="1" ht="24" customHeight="1">
      <c r="A35" s="44" t="s">
        <v>113</v>
      </c>
      <c r="B35" s="45" t="s">
        <v>114</v>
      </c>
      <c r="C35" s="46" t="s">
        <v>66</v>
      </c>
      <c r="D35" s="48"/>
      <c r="E35" s="49"/>
      <c r="F35" s="47"/>
      <c r="G35" s="47"/>
      <c r="H35" s="33">
        <f t="shared" si="3"/>
        <v>0</v>
      </c>
      <c r="I35" s="29"/>
      <c r="J35" s="33"/>
      <c r="K35" s="29"/>
      <c r="M35" s="28">
        <f t="shared" si="0"/>
        <v>0</v>
      </c>
    </row>
    <row r="36" spans="1:13" s="3" customFormat="1" ht="24" customHeight="1">
      <c r="A36" s="44" t="s">
        <v>115</v>
      </c>
      <c r="B36" s="45" t="s">
        <v>116</v>
      </c>
      <c r="C36" s="46" t="s">
        <v>66</v>
      </c>
      <c r="D36" s="48"/>
      <c r="E36" s="49"/>
      <c r="F36" s="47"/>
      <c r="G36" s="47"/>
      <c r="H36" s="33">
        <f t="shared" si="3"/>
        <v>0</v>
      </c>
      <c r="I36" s="29"/>
      <c r="J36" s="33"/>
      <c r="K36" s="29"/>
      <c r="M36" s="28">
        <f t="shared" si="0"/>
        <v>0</v>
      </c>
    </row>
    <row r="37" spans="1:13" s="3" customFormat="1" ht="38.25" customHeight="1">
      <c r="A37" s="44" t="s">
        <v>32</v>
      </c>
      <c r="B37" s="45" t="s">
        <v>117</v>
      </c>
      <c r="C37" s="46" t="s">
        <v>118</v>
      </c>
      <c r="D37" s="48" t="s">
        <v>119</v>
      </c>
      <c r="E37" s="49" t="s">
        <v>120</v>
      </c>
      <c r="F37" s="47">
        <v>1</v>
      </c>
      <c r="G37" s="47">
        <v>7</v>
      </c>
      <c r="H37" s="33">
        <f t="shared" si="3"/>
        <v>7</v>
      </c>
      <c r="I37" s="29">
        <f t="shared" si="1"/>
        <v>7</v>
      </c>
      <c r="J37" s="33">
        <f t="shared" si="2"/>
        <v>7</v>
      </c>
      <c r="K37" s="29"/>
      <c r="M37" s="28">
        <f t="shared" si="0"/>
        <v>7</v>
      </c>
    </row>
    <row r="38" spans="1:13" s="3" customFormat="1" ht="38.25" customHeight="1">
      <c r="A38" s="44" t="s">
        <v>78</v>
      </c>
      <c r="B38" s="45" t="s">
        <v>121</v>
      </c>
      <c r="C38" s="46" t="s">
        <v>118</v>
      </c>
      <c r="D38" s="48" t="s">
        <v>122</v>
      </c>
      <c r="E38" s="49" t="s">
        <v>123</v>
      </c>
      <c r="F38" s="47">
        <v>1</v>
      </c>
      <c r="G38" s="47">
        <v>32</v>
      </c>
      <c r="H38" s="33">
        <f t="shared" si="3"/>
        <v>32</v>
      </c>
      <c r="I38" s="29">
        <f t="shared" si="1"/>
        <v>32</v>
      </c>
      <c r="J38" s="33">
        <f t="shared" si="2"/>
        <v>32</v>
      </c>
      <c r="K38" s="29"/>
      <c r="M38" s="28">
        <f t="shared" si="0"/>
        <v>32</v>
      </c>
    </row>
    <row r="39" spans="1:13" s="3" customFormat="1" ht="38.25" customHeight="1">
      <c r="A39" s="44" t="s">
        <v>124</v>
      </c>
      <c r="B39" s="45" t="s">
        <v>125</v>
      </c>
      <c r="C39" s="46"/>
      <c r="D39" s="45"/>
      <c r="E39" s="45"/>
      <c r="F39" s="47"/>
      <c r="G39" s="47"/>
      <c r="H39" s="33">
        <f t="shared" si="3"/>
        <v>0</v>
      </c>
      <c r="I39" s="29"/>
      <c r="J39" s="33"/>
      <c r="K39" s="29"/>
      <c r="M39" s="28">
        <f t="shared" si="0"/>
        <v>0</v>
      </c>
    </row>
    <row r="40" spans="1:13" s="3" customFormat="1" ht="38.25" customHeight="1">
      <c r="A40" s="44" t="s">
        <v>32</v>
      </c>
      <c r="B40" s="45" t="s">
        <v>126</v>
      </c>
      <c r="C40" s="46" t="s">
        <v>118</v>
      </c>
      <c r="D40" s="45" t="s">
        <v>127</v>
      </c>
      <c r="E40" s="45" t="s">
        <v>128</v>
      </c>
      <c r="F40" s="47">
        <v>1</v>
      </c>
      <c r="G40" s="47">
        <v>12</v>
      </c>
      <c r="H40" s="33">
        <f t="shared" si="3"/>
        <v>12</v>
      </c>
      <c r="I40" s="29">
        <f t="shared" si="1"/>
        <v>12</v>
      </c>
      <c r="J40" s="33">
        <f t="shared" si="2"/>
        <v>12</v>
      </c>
      <c r="K40" s="29"/>
      <c r="M40" s="28">
        <f aca="true" t="shared" si="4" ref="M40:M65">F40*G40</f>
        <v>12</v>
      </c>
    </row>
    <row r="41" spans="1:13" s="3" customFormat="1" ht="38.25" customHeight="1">
      <c r="A41" s="44" t="s">
        <v>78</v>
      </c>
      <c r="B41" s="45" t="s">
        <v>129</v>
      </c>
      <c r="C41" s="46" t="s">
        <v>118</v>
      </c>
      <c r="D41" s="45" t="s">
        <v>127</v>
      </c>
      <c r="E41" s="45" t="s">
        <v>128</v>
      </c>
      <c r="F41" s="47">
        <v>1</v>
      </c>
      <c r="G41" s="47">
        <v>24</v>
      </c>
      <c r="H41" s="33">
        <f t="shared" si="3"/>
        <v>24</v>
      </c>
      <c r="I41" s="29">
        <f t="shared" si="1"/>
        <v>24</v>
      </c>
      <c r="J41" s="33">
        <f t="shared" si="2"/>
        <v>24</v>
      </c>
      <c r="K41" s="29"/>
      <c r="M41" s="28">
        <f t="shared" si="4"/>
        <v>24</v>
      </c>
    </row>
    <row r="42" spans="1:13" s="3" customFormat="1" ht="24" customHeight="1">
      <c r="A42" s="44" t="s">
        <v>130</v>
      </c>
      <c r="B42" s="45" t="s">
        <v>131</v>
      </c>
      <c r="C42" s="46" t="s">
        <v>66</v>
      </c>
      <c r="D42" s="45"/>
      <c r="E42" s="45"/>
      <c r="F42" s="47"/>
      <c r="G42" s="47"/>
      <c r="H42" s="33">
        <f t="shared" si="3"/>
        <v>0</v>
      </c>
      <c r="I42" s="29"/>
      <c r="J42" s="33"/>
      <c r="K42" s="29"/>
      <c r="M42" s="28">
        <f t="shared" si="4"/>
        <v>0</v>
      </c>
    </row>
    <row r="43" spans="1:13" s="3" customFormat="1" ht="35.25" customHeight="1">
      <c r="A43" s="44" t="s">
        <v>132</v>
      </c>
      <c r="B43" s="45" t="s">
        <v>133</v>
      </c>
      <c r="C43" s="46"/>
      <c r="D43" s="45"/>
      <c r="E43" s="45"/>
      <c r="F43" s="47"/>
      <c r="G43" s="47"/>
      <c r="H43" s="33">
        <f t="shared" si="3"/>
        <v>0</v>
      </c>
      <c r="I43" s="29"/>
      <c r="J43" s="33"/>
      <c r="K43" s="29"/>
      <c r="M43" s="28">
        <f t="shared" si="4"/>
        <v>0</v>
      </c>
    </row>
    <row r="44" spans="1:13" s="3" customFormat="1" ht="35.25" customHeight="1">
      <c r="A44" s="44" t="s">
        <v>32</v>
      </c>
      <c r="B44" s="45" t="s">
        <v>134</v>
      </c>
      <c r="C44" s="46" t="s">
        <v>135</v>
      </c>
      <c r="D44" s="45" t="s">
        <v>136</v>
      </c>
      <c r="E44" s="45" t="s">
        <v>137</v>
      </c>
      <c r="F44" s="47">
        <v>1</v>
      </c>
      <c r="G44" s="47">
        <v>15</v>
      </c>
      <c r="H44" s="33">
        <f t="shared" si="3"/>
        <v>15</v>
      </c>
      <c r="I44" s="29">
        <f aca="true" t="shared" si="5" ref="I43:I65">J44/F44</f>
        <v>15</v>
      </c>
      <c r="J44" s="33">
        <f t="shared" si="2"/>
        <v>15</v>
      </c>
      <c r="K44" s="29"/>
      <c r="M44" s="28">
        <f t="shared" si="4"/>
        <v>15</v>
      </c>
    </row>
    <row r="45" spans="1:13" s="3" customFormat="1" ht="35.25" customHeight="1">
      <c r="A45" s="44" t="s">
        <v>78</v>
      </c>
      <c r="B45" s="45" t="s">
        <v>138</v>
      </c>
      <c r="C45" s="46" t="s">
        <v>135</v>
      </c>
      <c r="D45" s="45" t="s">
        <v>136</v>
      </c>
      <c r="E45" s="45" t="s">
        <v>137</v>
      </c>
      <c r="F45" s="47">
        <v>1</v>
      </c>
      <c r="G45" s="47">
        <v>10</v>
      </c>
      <c r="H45" s="33">
        <f t="shared" si="3"/>
        <v>10</v>
      </c>
      <c r="I45" s="29">
        <f t="shared" si="5"/>
        <v>10</v>
      </c>
      <c r="J45" s="33">
        <f t="shared" si="2"/>
        <v>10</v>
      </c>
      <c r="K45" s="29"/>
      <c r="M45" s="28">
        <f t="shared" si="4"/>
        <v>10</v>
      </c>
    </row>
    <row r="46" spans="1:13" s="3" customFormat="1" ht="24" customHeight="1">
      <c r="A46" s="44" t="s">
        <v>139</v>
      </c>
      <c r="B46" s="45" t="s">
        <v>140</v>
      </c>
      <c r="C46" s="46" t="s">
        <v>66</v>
      </c>
      <c r="D46" s="45"/>
      <c r="E46" s="45"/>
      <c r="F46" s="47"/>
      <c r="G46" s="47"/>
      <c r="H46" s="33">
        <f t="shared" si="3"/>
        <v>0</v>
      </c>
      <c r="I46" s="29"/>
      <c r="J46" s="33"/>
      <c r="K46" s="29"/>
      <c r="M46" s="28">
        <f t="shared" si="4"/>
        <v>0</v>
      </c>
    </row>
    <row r="47" spans="1:13" s="3" customFormat="1" ht="41.25" customHeight="1">
      <c r="A47" s="44" t="s">
        <v>32</v>
      </c>
      <c r="B47" s="45" t="s">
        <v>141</v>
      </c>
      <c r="C47" s="46" t="s">
        <v>135</v>
      </c>
      <c r="D47" s="45" t="s">
        <v>142</v>
      </c>
      <c r="E47" s="45" t="s">
        <v>137</v>
      </c>
      <c r="F47" s="47">
        <v>1</v>
      </c>
      <c r="G47" s="47">
        <v>10</v>
      </c>
      <c r="H47" s="33">
        <f t="shared" si="3"/>
        <v>10</v>
      </c>
      <c r="I47" s="29">
        <f t="shared" si="5"/>
        <v>10</v>
      </c>
      <c r="J47" s="33">
        <f t="shared" si="2"/>
        <v>10</v>
      </c>
      <c r="K47" s="29"/>
      <c r="M47" s="28">
        <f t="shared" si="4"/>
        <v>10</v>
      </c>
    </row>
    <row r="48" spans="1:13" s="3" customFormat="1" ht="41.25" customHeight="1">
      <c r="A48" s="44" t="s">
        <v>78</v>
      </c>
      <c r="B48" s="45" t="s">
        <v>143</v>
      </c>
      <c r="C48" s="46" t="s">
        <v>118</v>
      </c>
      <c r="D48" s="45" t="s">
        <v>144</v>
      </c>
      <c r="E48" s="45" t="s">
        <v>145</v>
      </c>
      <c r="F48" s="47">
        <v>1</v>
      </c>
      <c r="G48" s="47">
        <v>3</v>
      </c>
      <c r="H48" s="33">
        <f t="shared" si="3"/>
        <v>3</v>
      </c>
      <c r="I48" s="29">
        <f t="shared" si="5"/>
        <v>3</v>
      </c>
      <c r="J48" s="33">
        <f t="shared" si="2"/>
        <v>3</v>
      </c>
      <c r="K48" s="29"/>
      <c r="M48" s="28">
        <f t="shared" si="4"/>
        <v>3</v>
      </c>
    </row>
    <row r="49" spans="1:13" s="3" customFormat="1" ht="24" customHeight="1">
      <c r="A49" s="44" t="s">
        <v>146</v>
      </c>
      <c r="B49" s="45" t="s">
        <v>147</v>
      </c>
      <c r="C49" s="46" t="s">
        <v>66</v>
      </c>
      <c r="D49" s="45"/>
      <c r="E49" s="45"/>
      <c r="F49" s="47"/>
      <c r="G49" s="47"/>
      <c r="H49" s="33">
        <f t="shared" si="3"/>
        <v>0</v>
      </c>
      <c r="I49" s="29"/>
      <c r="J49" s="33"/>
      <c r="K49" s="29"/>
      <c r="M49" s="28">
        <f t="shared" si="4"/>
        <v>0</v>
      </c>
    </row>
    <row r="50" spans="1:13" s="3" customFormat="1" ht="64.5" customHeight="1">
      <c r="A50" s="44" t="s">
        <v>32</v>
      </c>
      <c r="B50" s="45" t="s">
        <v>134</v>
      </c>
      <c r="C50" s="46" t="s">
        <v>135</v>
      </c>
      <c r="D50" s="45" t="s">
        <v>136</v>
      </c>
      <c r="E50" s="45" t="s">
        <v>148</v>
      </c>
      <c r="F50" s="47">
        <v>1</v>
      </c>
      <c r="G50" s="47">
        <v>280</v>
      </c>
      <c r="H50" s="33">
        <f t="shared" si="3"/>
        <v>280</v>
      </c>
      <c r="I50" s="29">
        <f t="shared" si="5"/>
        <v>280</v>
      </c>
      <c r="J50" s="33">
        <f aca="true" t="shared" si="6" ref="J49:J65">J102*M50/M102</f>
        <v>280</v>
      </c>
      <c r="K50" s="29"/>
      <c r="M50" s="28">
        <f t="shared" si="4"/>
        <v>280</v>
      </c>
    </row>
    <row r="51" spans="1:13" s="3" customFormat="1" ht="64.5" customHeight="1">
      <c r="A51" s="44" t="s">
        <v>78</v>
      </c>
      <c r="B51" s="45" t="s">
        <v>138</v>
      </c>
      <c r="C51" s="46" t="s">
        <v>135</v>
      </c>
      <c r="D51" s="45" t="s">
        <v>136</v>
      </c>
      <c r="E51" s="45" t="s">
        <v>149</v>
      </c>
      <c r="F51" s="47">
        <v>1</v>
      </c>
      <c r="G51" s="47">
        <v>135</v>
      </c>
      <c r="H51" s="33">
        <f t="shared" si="3"/>
        <v>135</v>
      </c>
      <c r="I51" s="29">
        <f t="shared" si="5"/>
        <v>135</v>
      </c>
      <c r="J51" s="33">
        <f t="shared" si="6"/>
        <v>135</v>
      </c>
      <c r="K51" s="29"/>
      <c r="M51" s="28">
        <f t="shared" si="4"/>
        <v>135</v>
      </c>
    </row>
    <row r="52" spans="1:13" s="3" customFormat="1" ht="64.5" customHeight="1">
      <c r="A52" s="44" t="s">
        <v>150</v>
      </c>
      <c r="B52" s="45" t="s">
        <v>143</v>
      </c>
      <c r="C52" s="46" t="s">
        <v>118</v>
      </c>
      <c r="D52" s="45" t="s">
        <v>144</v>
      </c>
      <c r="E52" s="45" t="s">
        <v>149</v>
      </c>
      <c r="F52" s="47">
        <v>1</v>
      </c>
      <c r="G52" s="47">
        <v>4.5</v>
      </c>
      <c r="H52" s="33">
        <f t="shared" si="3"/>
        <v>5</v>
      </c>
      <c r="I52" s="29">
        <f t="shared" si="5"/>
        <v>5</v>
      </c>
      <c r="J52" s="33">
        <f t="shared" si="6"/>
        <v>5</v>
      </c>
      <c r="K52" s="29"/>
      <c r="M52" s="28">
        <f t="shared" si="4"/>
        <v>4.5</v>
      </c>
    </row>
    <row r="53" spans="1:13" s="3" customFormat="1" ht="64.5" customHeight="1">
      <c r="A53" s="44" t="s">
        <v>151</v>
      </c>
      <c r="B53" s="45" t="s">
        <v>152</v>
      </c>
      <c r="C53" s="46" t="s">
        <v>135</v>
      </c>
      <c r="D53" s="45" t="s">
        <v>136</v>
      </c>
      <c r="E53" s="45" t="s">
        <v>148</v>
      </c>
      <c r="F53" s="47">
        <v>1</v>
      </c>
      <c r="G53" s="47">
        <v>25</v>
      </c>
      <c r="H53" s="33">
        <f t="shared" si="3"/>
        <v>25</v>
      </c>
      <c r="I53" s="29">
        <f t="shared" si="5"/>
        <v>25</v>
      </c>
      <c r="J53" s="33">
        <f t="shared" si="6"/>
        <v>25</v>
      </c>
      <c r="K53" s="29"/>
      <c r="M53" s="28">
        <f t="shared" si="4"/>
        <v>25</v>
      </c>
    </row>
    <row r="54" spans="1:13" s="4" customFormat="1" ht="24" customHeight="1">
      <c r="A54" s="44"/>
      <c r="B54" s="50" t="s">
        <v>153</v>
      </c>
      <c r="C54" s="46"/>
      <c r="D54" s="45"/>
      <c r="E54" s="45"/>
      <c r="F54" s="47"/>
      <c r="G54" s="47"/>
      <c r="H54" s="26">
        <f>H56+H57+H58+H60+H61+H62+H63+H64+H65</f>
        <v>185380</v>
      </c>
      <c r="I54" s="29"/>
      <c r="J54" s="26">
        <f>SUM(J56:J65)</f>
        <v>185380</v>
      </c>
      <c r="K54" s="26"/>
      <c r="M54" s="28">
        <f t="shared" si="4"/>
        <v>0</v>
      </c>
    </row>
    <row r="55" spans="1:13" s="1" customFormat="1" ht="24" customHeight="1">
      <c r="A55" s="21">
        <v>902</v>
      </c>
      <c r="B55" s="32" t="s">
        <v>154</v>
      </c>
      <c r="C55" s="21" t="s">
        <v>66</v>
      </c>
      <c r="D55" s="39"/>
      <c r="E55" s="22"/>
      <c r="F55" s="24"/>
      <c r="G55" s="40"/>
      <c r="H55" s="33"/>
      <c r="I55" s="29"/>
      <c r="J55" s="33"/>
      <c r="K55" s="29"/>
      <c r="M55" s="28">
        <f t="shared" si="4"/>
        <v>0</v>
      </c>
    </row>
    <row r="56" spans="1:13" s="1" customFormat="1" ht="54" customHeight="1">
      <c r="A56" s="76" t="s">
        <v>86</v>
      </c>
      <c r="B56" s="32" t="s">
        <v>155</v>
      </c>
      <c r="C56" s="21" t="s">
        <v>156</v>
      </c>
      <c r="D56" s="22" t="s">
        <v>157</v>
      </c>
      <c r="E56" s="22" t="s">
        <v>158</v>
      </c>
      <c r="F56" s="24">
        <v>700</v>
      </c>
      <c r="G56" s="40">
        <v>150</v>
      </c>
      <c r="H56" s="33">
        <f>G56*F56</f>
        <v>105000</v>
      </c>
      <c r="I56" s="29">
        <f t="shared" si="5"/>
        <v>150</v>
      </c>
      <c r="J56" s="33">
        <f t="shared" si="6"/>
        <v>105000</v>
      </c>
      <c r="K56" s="29"/>
      <c r="M56" s="28">
        <f t="shared" si="4"/>
        <v>105000</v>
      </c>
    </row>
    <row r="57" spans="1:13" s="1" customFormat="1" ht="54" customHeight="1">
      <c r="A57" s="76" t="s">
        <v>89</v>
      </c>
      <c r="B57" s="32" t="s">
        <v>159</v>
      </c>
      <c r="C57" s="21" t="s">
        <v>156</v>
      </c>
      <c r="D57" s="22" t="s">
        <v>157</v>
      </c>
      <c r="E57" s="22" t="s">
        <v>158</v>
      </c>
      <c r="F57" s="24">
        <v>1</v>
      </c>
      <c r="G57" s="40">
        <v>200</v>
      </c>
      <c r="H57" s="33">
        <f aca="true" t="shared" si="7" ref="H57:H65">G57*F57</f>
        <v>200</v>
      </c>
      <c r="I57" s="29">
        <f t="shared" si="5"/>
        <v>200</v>
      </c>
      <c r="J57" s="33">
        <f t="shared" si="6"/>
        <v>200</v>
      </c>
      <c r="K57" s="29"/>
      <c r="M57" s="28">
        <f t="shared" si="4"/>
        <v>200</v>
      </c>
    </row>
    <row r="58" spans="1:13" s="1" customFormat="1" ht="99" customHeight="1">
      <c r="A58" s="76" t="s">
        <v>92</v>
      </c>
      <c r="B58" s="32" t="s">
        <v>160</v>
      </c>
      <c r="C58" s="35" t="s">
        <v>161</v>
      </c>
      <c r="D58" s="36" t="s">
        <v>162</v>
      </c>
      <c r="E58" s="37" t="s">
        <v>163</v>
      </c>
      <c r="F58" s="28">
        <v>500</v>
      </c>
      <c r="G58" s="28">
        <v>29</v>
      </c>
      <c r="H58" s="33">
        <f t="shared" si="7"/>
        <v>14500</v>
      </c>
      <c r="I58" s="29">
        <f t="shared" si="5"/>
        <v>29</v>
      </c>
      <c r="J58" s="33">
        <f t="shared" si="6"/>
        <v>14500</v>
      </c>
      <c r="K58" s="29"/>
      <c r="M58" s="28">
        <f t="shared" si="4"/>
        <v>14500</v>
      </c>
    </row>
    <row r="59" spans="1:13" s="1" customFormat="1" ht="24" customHeight="1">
      <c r="A59" s="21">
        <v>903</v>
      </c>
      <c r="B59" s="32" t="s">
        <v>164</v>
      </c>
      <c r="C59" s="21" t="s">
        <v>66</v>
      </c>
      <c r="D59" s="39"/>
      <c r="E59" s="22"/>
      <c r="F59" s="24"/>
      <c r="G59" s="40"/>
      <c r="H59" s="33"/>
      <c r="I59" s="29"/>
      <c r="J59" s="33"/>
      <c r="K59" s="29"/>
      <c r="M59" s="28">
        <f t="shared" si="4"/>
        <v>0</v>
      </c>
    </row>
    <row r="60" spans="1:13" s="1" customFormat="1" ht="54" customHeight="1">
      <c r="A60" s="76" t="s">
        <v>86</v>
      </c>
      <c r="B60" s="32" t="s">
        <v>165</v>
      </c>
      <c r="C60" s="21" t="s">
        <v>166</v>
      </c>
      <c r="D60" s="22" t="s">
        <v>167</v>
      </c>
      <c r="E60" s="22" t="s">
        <v>168</v>
      </c>
      <c r="F60" s="24">
        <v>150</v>
      </c>
      <c r="G60" s="51">
        <v>350</v>
      </c>
      <c r="H60" s="33">
        <f t="shared" si="7"/>
        <v>52500</v>
      </c>
      <c r="I60" s="29">
        <f t="shared" si="5"/>
        <v>350</v>
      </c>
      <c r="J60" s="33">
        <f t="shared" si="6"/>
        <v>52500</v>
      </c>
      <c r="K60" s="29"/>
      <c r="M60" s="28">
        <f t="shared" si="4"/>
        <v>52500</v>
      </c>
    </row>
    <row r="61" spans="1:13" s="1" customFormat="1" ht="54" customHeight="1">
      <c r="A61" s="76" t="s">
        <v>89</v>
      </c>
      <c r="B61" s="32" t="s">
        <v>169</v>
      </c>
      <c r="C61" s="21" t="s">
        <v>166</v>
      </c>
      <c r="D61" s="22" t="s">
        <v>167</v>
      </c>
      <c r="E61" s="22" t="s">
        <v>168</v>
      </c>
      <c r="F61" s="24">
        <v>10</v>
      </c>
      <c r="G61" s="40">
        <v>700</v>
      </c>
      <c r="H61" s="33">
        <f t="shared" si="7"/>
        <v>7000</v>
      </c>
      <c r="I61" s="29">
        <f t="shared" si="5"/>
        <v>700</v>
      </c>
      <c r="J61" s="33">
        <f t="shared" si="6"/>
        <v>7000</v>
      </c>
      <c r="K61" s="29"/>
      <c r="M61" s="28">
        <f t="shared" si="4"/>
        <v>7000</v>
      </c>
    </row>
    <row r="62" spans="1:13" s="1" customFormat="1" ht="54" customHeight="1">
      <c r="A62" s="76" t="s">
        <v>92</v>
      </c>
      <c r="B62" s="32" t="s">
        <v>170</v>
      </c>
      <c r="C62" s="21" t="s">
        <v>166</v>
      </c>
      <c r="D62" s="22" t="s">
        <v>167</v>
      </c>
      <c r="E62" s="22" t="s">
        <v>168</v>
      </c>
      <c r="F62" s="24">
        <v>1</v>
      </c>
      <c r="G62" s="40">
        <v>1180</v>
      </c>
      <c r="H62" s="33">
        <f t="shared" si="7"/>
        <v>1180</v>
      </c>
      <c r="I62" s="29">
        <f t="shared" si="5"/>
        <v>1180</v>
      </c>
      <c r="J62" s="33">
        <f t="shared" si="6"/>
        <v>1180</v>
      </c>
      <c r="K62" s="29"/>
      <c r="M62" s="28">
        <f t="shared" si="4"/>
        <v>1180</v>
      </c>
    </row>
    <row r="63" spans="1:13" s="1" customFormat="1" ht="54" customHeight="1">
      <c r="A63" s="76" t="s">
        <v>97</v>
      </c>
      <c r="B63" s="32" t="s">
        <v>171</v>
      </c>
      <c r="C63" s="21" t="s">
        <v>166</v>
      </c>
      <c r="D63" s="22" t="s">
        <v>167</v>
      </c>
      <c r="E63" s="22" t="s">
        <v>168</v>
      </c>
      <c r="F63" s="24">
        <v>1</v>
      </c>
      <c r="G63" s="40">
        <v>1400</v>
      </c>
      <c r="H63" s="33">
        <f t="shared" si="7"/>
        <v>1400</v>
      </c>
      <c r="I63" s="29">
        <f t="shared" si="5"/>
        <v>1400</v>
      </c>
      <c r="J63" s="33">
        <f t="shared" si="6"/>
        <v>1400</v>
      </c>
      <c r="K63" s="29"/>
      <c r="M63" s="28">
        <f t="shared" si="4"/>
        <v>1400</v>
      </c>
    </row>
    <row r="64" spans="1:13" s="1" customFormat="1" ht="54" customHeight="1">
      <c r="A64" s="21">
        <v>-5</v>
      </c>
      <c r="B64" s="32" t="s">
        <v>172</v>
      </c>
      <c r="C64" s="21" t="s">
        <v>166</v>
      </c>
      <c r="D64" s="22" t="s">
        <v>167</v>
      </c>
      <c r="E64" s="22" t="s">
        <v>168</v>
      </c>
      <c r="F64" s="24">
        <v>1</v>
      </c>
      <c r="G64" s="40">
        <v>1700</v>
      </c>
      <c r="H64" s="33">
        <f t="shared" si="7"/>
        <v>1700</v>
      </c>
      <c r="I64" s="29">
        <f t="shared" si="5"/>
        <v>1700</v>
      </c>
      <c r="J64" s="33">
        <f t="shared" si="6"/>
        <v>1700</v>
      </c>
      <c r="K64" s="29"/>
      <c r="M64" s="28">
        <f t="shared" si="4"/>
        <v>1700</v>
      </c>
    </row>
    <row r="65" spans="1:13" s="1" customFormat="1" ht="54" customHeight="1">
      <c r="A65" s="21">
        <v>-6</v>
      </c>
      <c r="B65" s="32" t="s">
        <v>173</v>
      </c>
      <c r="C65" s="21" t="s">
        <v>166</v>
      </c>
      <c r="D65" s="22" t="s">
        <v>167</v>
      </c>
      <c r="E65" s="22" t="s">
        <v>168</v>
      </c>
      <c r="F65" s="24">
        <v>1</v>
      </c>
      <c r="G65" s="40">
        <v>1900</v>
      </c>
      <c r="H65" s="33">
        <f t="shared" si="7"/>
        <v>1900</v>
      </c>
      <c r="I65" s="29">
        <f t="shared" si="5"/>
        <v>1900</v>
      </c>
      <c r="J65" s="33">
        <f t="shared" si="6"/>
        <v>1900</v>
      </c>
      <c r="K65" s="29"/>
      <c r="M65" s="28">
        <f t="shared" si="4"/>
        <v>1900</v>
      </c>
    </row>
    <row r="66" spans="1:13" s="1" customFormat="1" ht="24" customHeight="1">
      <c r="A66" s="21" t="s">
        <v>174</v>
      </c>
      <c r="B66" s="21"/>
      <c r="C66" s="21"/>
      <c r="D66" s="21"/>
      <c r="E66" s="32"/>
      <c r="F66" s="54"/>
      <c r="G66" s="55"/>
      <c r="H66" s="33">
        <f>H11+H14+H18+H24+H54</f>
        <v>1406848</v>
      </c>
      <c r="I66" s="33"/>
      <c r="J66" s="33">
        <f>(J67-10000)/1.045</f>
        <v>1406848</v>
      </c>
      <c r="K66" s="33"/>
      <c r="M66" s="28">
        <v>1406848</v>
      </c>
    </row>
    <row r="67" spans="1:13" s="5" customFormat="1" ht="28.5" customHeight="1">
      <c r="A67" s="56" t="s">
        <v>175</v>
      </c>
      <c r="B67" s="57"/>
      <c r="C67" s="56"/>
      <c r="D67" s="56"/>
      <c r="E67" s="57"/>
      <c r="F67" s="58"/>
      <c r="G67" s="58"/>
      <c r="H67" s="53">
        <f>H66+H4</f>
        <v>1480156</v>
      </c>
      <c r="I67" s="53"/>
      <c r="J67" s="59">
        <v>1480156</v>
      </c>
      <c r="K67" s="53"/>
      <c r="M67" s="28">
        <v>1406848</v>
      </c>
    </row>
    <row r="68" spans="10:13" ht="12.75" hidden="1">
      <c r="J68" s="1">
        <f>J66</f>
        <v>1406848</v>
      </c>
      <c r="M68" s="28">
        <v>1406848</v>
      </c>
    </row>
    <row r="69" spans="10:13" ht="12.75" hidden="1">
      <c r="J69" s="1">
        <f>J66</f>
        <v>1406848</v>
      </c>
      <c r="M69" s="28">
        <v>1406848</v>
      </c>
    </row>
    <row r="70" spans="10:13" ht="12.75" hidden="1">
      <c r="J70" s="1">
        <f>J66</f>
        <v>1406848</v>
      </c>
      <c r="M70" s="28">
        <v>1406848</v>
      </c>
    </row>
    <row r="71" spans="10:13" ht="12.75" hidden="1">
      <c r="J71" s="1">
        <f>J66</f>
        <v>1406848</v>
      </c>
      <c r="M71" s="28">
        <v>1406848</v>
      </c>
    </row>
    <row r="72" spans="10:13" ht="12.75" hidden="1">
      <c r="J72" s="1">
        <f>J66</f>
        <v>1406848</v>
      </c>
      <c r="M72" s="28">
        <v>1406848</v>
      </c>
    </row>
    <row r="73" spans="10:13" ht="12.75" hidden="1">
      <c r="J73" s="1">
        <f>J66</f>
        <v>1406848</v>
      </c>
      <c r="M73" s="28">
        <v>1406848</v>
      </c>
    </row>
    <row r="74" spans="10:13" ht="12.75" hidden="1">
      <c r="J74" s="1">
        <f>J66</f>
        <v>1406848</v>
      </c>
      <c r="M74" s="28">
        <v>1406848</v>
      </c>
    </row>
    <row r="75" spans="10:13" ht="12.75" hidden="1">
      <c r="J75" s="1">
        <f>J73</f>
        <v>1406848</v>
      </c>
      <c r="M75" s="28">
        <v>1406848</v>
      </c>
    </row>
    <row r="76" spans="10:13" ht="12.75" hidden="1">
      <c r="J76" s="1">
        <f>J73</f>
        <v>1406848</v>
      </c>
      <c r="M76" s="28">
        <v>1406848</v>
      </c>
    </row>
    <row r="77" spans="10:13" ht="12.75" hidden="1">
      <c r="J77" s="1">
        <f>J73</f>
        <v>1406848</v>
      </c>
      <c r="M77" s="28">
        <v>1406848</v>
      </c>
    </row>
    <row r="78" spans="10:13" ht="12.75" hidden="1">
      <c r="J78" s="1">
        <f>J73</f>
        <v>1406848</v>
      </c>
      <c r="M78" s="28">
        <v>1406848</v>
      </c>
    </row>
    <row r="79" spans="10:13" ht="12.75" hidden="1">
      <c r="J79" s="1">
        <f>J73</f>
        <v>1406848</v>
      </c>
      <c r="M79" s="28">
        <v>1406848</v>
      </c>
    </row>
    <row r="80" spans="10:13" ht="12.75" hidden="1">
      <c r="J80" s="1">
        <f>J73</f>
        <v>1406848</v>
      </c>
      <c r="M80" s="28">
        <v>1406848</v>
      </c>
    </row>
    <row r="81" spans="10:13" ht="12.75" hidden="1">
      <c r="J81" s="1">
        <f>J73</f>
        <v>1406848</v>
      </c>
      <c r="M81" s="28">
        <v>1406848</v>
      </c>
    </row>
    <row r="82" spans="10:13" ht="12.75" hidden="1">
      <c r="J82" s="1">
        <f>J80</f>
        <v>1406848</v>
      </c>
      <c r="M82" s="28">
        <v>1406848</v>
      </c>
    </row>
    <row r="83" spans="10:13" ht="12.75" hidden="1">
      <c r="J83" s="1">
        <f>J80</f>
        <v>1406848</v>
      </c>
      <c r="M83" s="28">
        <v>1406848</v>
      </c>
    </row>
    <row r="84" spans="10:13" ht="12.75" hidden="1">
      <c r="J84" s="1">
        <f>J80</f>
        <v>1406848</v>
      </c>
      <c r="M84" s="28">
        <v>1406848</v>
      </c>
    </row>
    <row r="85" spans="10:13" ht="12.75" hidden="1">
      <c r="J85" s="1">
        <f>J80</f>
        <v>1406848</v>
      </c>
      <c r="M85" s="28">
        <v>1406848</v>
      </c>
    </row>
    <row r="86" spans="10:13" ht="12.75" hidden="1">
      <c r="J86" s="1">
        <f>J80</f>
        <v>1406848</v>
      </c>
      <c r="M86" s="28">
        <v>1406848</v>
      </c>
    </row>
    <row r="87" spans="10:13" ht="12.75" hidden="1">
      <c r="J87" s="1">
        <f>J80</f>
        <v>1406848</v>
      </c>
      <c r="M87" s="28">
        <v>1406848</v>
      </c>
    </row>
    <row r="88" spans="10:13" ht="12.75" hidden="1">
      <c r="J88" s="1">
        <f>J80</f>
        <v>1406848</v>
      </c>
      <c r="M88" s="28">
        <v>1406848</v>
      </c>
    </row>
    <row r="89" spans="10:13" ht="12.75" hidden="1">
      <c r="J89" s="1">
        <f>J87</f>
        <v>1406848</v>
      </c>
      <c r="M89" s="28">
        <v>1406848</v>
      </c>
    </row>
    <row r="90" spans="10:13" ht="12.75" hidden="1">
      <c r="J90" s="1">
        <f>J87</f>
        <v>1406848</v>
      </c>
      <c r="M90" s="28">
        <v>1406848</v>
      </c>
    </row>
    <row r="91" spans="10:13" ht="12.75" hidden="1">
      <c r="J91" s="1">
        <f>J87</f>
        <v>1406848</v>
      </c>
      <c r="M91" s="28">
        <v>1406848</v>
      </c>
    </row>
    <row r="92" spans="10:13" ht="12.75" hidden="1">
      <c r="J92" s="1">
        <f>J87</f>
        <v>1406848</v>
      </c>
      <c r="M92" s="28">
        <v>1406848</v>
      </c>
    </row>
    <row r="93" spans="10:13" ht="12.75" hidden="1">
      <c r="J93" s="1">
        <f>J87</f>
        <v>1406848</v>
      </c>
      <c r="M93" s="28">
        <v>1406848</v>
      </c>
    </row>
    <row r="94" spans="10:13" ht="12.75" hidden="1">
      <c r="J94" s="1">
        <f>J87</f>
        <v>1406848</v>
      </c>
      <c r="M94" s="28">
        <v>1406848</v>
      </c>
    </row>
    <row r="95" spans="10:13" ht="12.75" hidden="1">
      <c r="J95" s="1">
        <f>J87</f>
        <v>1406848</v>
      </c>
      <c r="M95" s="28">
        <v>1406848</v>
      </c>
    </row>
    <row r="96" spans="10:13" ht="12.75" hidden="1">
      <c r="J96" s="1">
        <f>J94</f>
        <v>1406848</v>
      </c>
      <c r="M96" s="28">
        <v>1406848</v>
      </c>
    </row>
    <row r="97" spans="10:13" ht="12.75" hidden="1">
      <c r="J97" s="1">
        <f>J94</f>
        <v>1406848</v>
      </c>
      <c r="M97" s="28">
        <v>1406848</v>
      </c>
    </row>
    <row r="98" spans="10:13" ht="12.75" hidden="1">
      <c r="J98" s="1">
        <f>J94</f>
        <v>1406848</v>
      </c>
      <c r="M98" s="28">
        <v>1406848</v>
      </c>
    </row>
    <row r="99" spans="10:13" ht="12.75" hidden="1">
      <c r="J99" s="1">
        <f>J94</f>
        <v>1406848</v>
      </c>
      <c r="M99" s="28">
        <v>1406848</v>
      </c>
    </row>
    <row r="100" spans="10:13" ht="12.75" hidden="1">
      <c r="J100" s="1">
        <f>J94</f>
        <v>1406848</v>
      </c>
      <c r="M100" s="28">
        <v>1406848</v>
      </c>
    </row>
    <row r="101" spans="10:13" ht="12.75" hidden="1">
      <c r="J101" s="1">
        <f>J94</f>
        <v>1406848</v>
      </c>
      <c r="M101" s="28">
        <v>1406848</v>
      </c>
    </row>
    <row r="102" spans="10:13" ht="12.75" hidden="1">
      <c r="J102" s="1">
        <f>J94</f>
        <v>1406848</v>
      </c>
      <c r="M102" s="28">
        <v>1406848</v>
      </c>
    </row>
    <row r="103" spans="10:13" ht="12.75" hidden="1">
      <c r="J103" s="1">
        <f>J101</f>
        <v>1406848</v>
      </c>
      <c r="M103" s="28">
        <v>1406848</v>
      </c>
    </row>
    <row r="104" spans="10:13" ht="12.75" hidden="1">
      <c r="J104" s="1">
        <f>J101</f>
        <v>1406848</v>
      </c>
      <c r="M104" s="28">
        <v>1406848</v>
      </c>
    </row>
    <row r="105" spans="10:13" ht="12.75" hidden="1">
      <c r="J105" s="1">
        <f>J101</f>
        <v>1406848</v>
      </c>
      <c r="M105" s="28">
        <v>1406848</v>
      </c>
    </row>
    <row r="106" spans="10:13" ht="12.75" hidden="1">
      <c r="J106" s="1">
        <f>J101</f>
        <v>1406848</v>
      </c>
      <c r="M106" s="28">
        <v>1406848</v>
      </c>
    </row>
    <row r="107" spans="10:13" ht="12.75" hidden="1">
      <c r="J107" s="1">
        <f>J101</f>
        <v>1406848</v>
      </c>
      <c r="M107" s="28">
        <v>1406848</v>
      </c>
    </row>
    <row r="108" spans="10:13" ht="12.75" hidden="1">
      <c r="J108" s="1">
        <f>J101</f>
        <v>1406848</v>
      </c>
      <c r="M108" s="28">
        <v>1406848</v>
      </c>
    </row>
    <row r="109" spans="10:13" ht="12.75" hidden="1">
      <c r="J109" s="1">
        <f>J101</f>
        <v>1406848</v>
      </c>
      <c r="M109" s="28">
        <v>1406848</v>
      </c>
    </row>
    <row r="110" spans="10:13" ht="12.75" hidden="1">
      <c r="J110" s="1">
        <f>J108</f>
        <v>1406848</v>
      </c>
      <c r="M110" s="28">
        <v>1406848</v>
      </c>
    </row>
    <row r="111" spans="10:13" ht="12.75" hidden="1">
      <c r="J111" s="1">
        <f>J108</f>
        <v>1406848</v>
      </c>
      <c r="M111" s="28">
        <v>1406848</v>
      </c>
    </row>
    <row r="112" spans="10:13" ht="12.75" hidden="1">
      <c r="J112" s="1">
        <f>J108</f>
        <v>1406848</v>
      </c>
      <c r="M112" s="28">
        <v>1406848</v>
      </c>
    </row>
    <row r="113" spans="10:13" ht="12.75" hidden="1">
      <c r="J113" s="1">
        <f>J108</f>
        <v>1406848</v>
      </c>
      <c r="M113" s="28">
        <v>1406848</v>
      </c>
    </row>
    <row r="114" spans="10:13" ht="12.75" hidden="1">
      <c r="J114" s="1">
        <f>J112</f>
        <v>1406848</v>
      </c>
      <c r="M114" s="28">
        <v>1406848</v>
      </c>
    </row>
    <row r="115" spans="10:13" ht="12.75" hidden="1">
      <c r="J115" s="1">
        <f>J112</f>
        <v>1406848</v>
      </c>
      <c r="M115" s="28">
        <v>1406848</v>
      </c>
    </row>
    <row r="116" spans="10:13" ht="12.75" hidden="1">
      <c r="J116" s="1">
        <f>J112</f>
        <v>1406848</v>
      </c>
      <c r="M116" s="28">
        <v>1406848</v>
      </c>
    </row>
    <row r="117" spans="10:13" ht="12.75" hidden="1">
      <c r="J117" s="1">
        <f>J112</f>
        <v>1406848</v>
      </c>
      <c r="M117" s="28">
        <v>1406848</v>
      </c>
    </row>
    <row r="118" spans="10:13" ht="12.75" hidden="1">
      <c r="J118" s="1">
        <f>J112</f>
        <v>1406848</v>
      </c>
      <c r="M118" s="28">
        <v>1406848</v>
      </c>
    </row>
    <row r="119" spans="10:13" ht="12.75" hidden="1">
      <c r="J119" s="1">
        <f>J112</f>
        <v>1406848</v>
      </c>
      <c r="M119" s="28">
        <v>1406848</v>
      </c>
    </row>
    <row r="120" spans="10:13" ht="12.75" hidden="1">
      <c r="J120" s="1">
        <f>J112</f>
        <v>1406848</v>
      </c>
      <c r="M120" s="28">
        <v>1406848</v>
      </c>
    </row>
    <row r="121" spans="10:13" ht="12.75" hidden="1">
      <c r="J121" s="1">
        <f>J116</f>
        <v>1406848</v>
      </c>
      <c r="M121" s="28">
        <v>1406848</v>
      </c>
    </row>
    <row r="122" spans="10:13" ht="12.75" hidden="1">
      <c r="J122" s="1">
        <f>J116</f>
        <v>1406848</v>
      </c>
      <c r="M122" s="28">
        <v>1406848</v>
      </c>
    </row>
    <row r="123" spans="10:13" ht="12.75" hidden="1">
      <c r="J123" s="1">
        <f>J116</f>
        <v>1406848</v>
      </c>
      <c r="M123" s="28">
        <v>1406848</v>
      </c>
    </row>
    <row r="124" spans="10:13" ht="12.75" hidden="1">
      <c r="J124" s="1">
        <f>J116</f>
        <v>1406848</v>
      </c>
      <c r="M124" s="28">
        <v>1406848</v>
      </c>
    </row>
    <row r="125" spans="10:13" ht="12.75" hidden="1">
      <c r="J125" s="1">
        <f>J123</f>
        <v>1406848</v>
      </c>
      <c r="M125" s="28">
        <v>1406848</v>
      </c>
    </row>
    <row r="126" spans="10:13" ht="12.75" hidden="1">
      <c r="J126" s="1">
        <f>J123</f>
        <v>1406848</v>
      </c>
      <c r="M126" s="28">
        <v>1406848</v>
      </c>
    </row>
    <row r="127" spans="10:13" ht="12.75" hidden="1">
      <c r="J127" s="1">
        <f>J123</f>
        <v>1406848</v>
      </c>
      <c r="M127" s="28">
        <v>1406848</v>
      </c>
    </row>
    <row r="128" spans="10:13" ht="12.75" hidden="1">
      <c r="J128" s="1">
        <f>J123</f>
        <v>1406848</v>
      </c>
      <c r="M128" s="28">
        <v>1406848</v>
      </c>
    </row>
    <row r="129" spans="10:13" ht="12.75" hidden="1">
      <c r="J129" s="1">
        <f>J123</f>
        <v>1406848</v>
      </c>
      <c r="M129" s="28">
        <v>1406848</v>
      </c>
    </row>
    <row r="130" spans="10:13" ht="12.75" hidden="1">
      <c r="J130" s="1">
        <f>J123</f>
        <v>1406848</v>
      </c>
      <c r="M130" s="28">
        <v>1406848</v>
      </c>
    </row>
    <row r="131" spans="10:13" ht="12.75" hidden="1">
      <c r="J131" s="1">
        <f>J123</f>
        <v>1406848</v>
      </c>
      <c r="M131" s="28">
        <v>1406848</v>
      </c>
    </row>
    <row r="132" spans="10:13" ht="12.75" hidden="1">
      <c r="J132" s="1">
        <f>J130</f>
        <v>1406848</v>
      </c>
      <c r="M132" s="28">
        <v>1406848</v>
      </c>
    </row>
    <row r="133" spans="10:13" ht="12.75" hidden="1">
      <c r="J133" s="1">
        <f>J130</f>
        <v>1406848</v>
      </c>
      <c r="M133" s="28">
        <v>1406848</v>
      </c>
    </row>
    <row r="134" spans="10:13" ht="12.75" hidden="1">
      <c r="J134" s="1">
        <f>J130</f>
        <v>1406848</v>
      </c>
      <c r="M134" s="28">
        <v>1406848</v>
      </c>
    </row>
    <row r="135" spans="10:13" ht="12.75" hidden="1">
      <c r="J135" s="1">
        <f>J130</f>
        <v>1406848</v>
      </c>
      <c r="M135" s="28">
        <v>1406848</v>
      </c>
    </row>
    <row r="136" spans="10:13" ht="12.75" hidden="1">
      <c r="J136" s="1">
        <f>J130</f>
        <v>1406848</v>
      </c>
      <c r="M136" s="28">
        <v>1406848</v>
      </c>
    </row>
    <row r="137" spans="10:13" ht="12.75" hidden="1">
      <c r="J137" s="1">
        <f>J130</f>
        <v>1406848</v>
      </c>
      <c r="M137" s="28">
        <v>1406848</v>
      </c>
    </row>
    <row r="138" ht="12.75" hidden="1">
      <c r="J138" s="1">
        <f>J130</f>
        <v>1406848</v>
      </c>
    </row>
  </sheetData>
  <sheetProtection password="E54C" sheet="1" objects="1"/>
  <mergeCells count="3">
    <mergeCell ref="A1:K1"/>
    <mergeCell ref="A66:E66"/>
    <mergeCell ref="A67:E67"/>
  </mergeCells>
  <printOptions/>
  <pageMargins left="0.5118055555555555" right="0.4722222222222222" top="0.4326388888888889" bottom="0.6298611111111111"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Administrator</cp:lastModifiedBy>
  <cp:lastPrinted>2020-11-03T09:15:10Z</cp:lastPrinted>
  <dcterms:created xsi:type="dcterms:W3CDTF">2017-01-13T03:44:11Z</dcterms:created>
  <dcterms:modified xsi:type="dcterms:W3CDTF">2022-01-07T01:34:57Z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4E528909C8704049B7BC1BB2EEAC8C78</vt:lpwstr>
  </property>
</Properties>
</file>